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howInkAnnotation="0" autoCompressPictures="0"/>
  <mc:AlternateContent xmlns:mc="http://schemas.openxmlformats.org/markup-compatibility/2006">
    <mc:Choice Requires="x15">
      <x15ac:absPath xmlns:x15ac="http://schemas.microsoft.com/office/spreadsheetml/2010/11/ac" url="C:\Users\Claudia\Desktop\"/>
    </mc:Choice>
  </mc:AlternateContent>
  <xr:revisionPtr revIDLastSave="0" documentId="13_ncr:1_{F3406629-9CFF-422C-8276-054043C0DA5D}" xr6:coauthVersionLast="47" xr6:coauthVersionMax="47" xr10:uidLastSave="{00000000-0000-0000-0000-000000000000}"/>
  <bookViews>
    <workbookView xWindow="-108" yWindow="-108" windowWidth="23256" windowHeight="12576" tabRatio="619" activeTab="1" xr2:uid="{00000000-000D-0000-FFFF-FFFF00000000}"/>
  </bookViews>
  <sheets>
    <sheet name="PARTNER" sheetId="6" r:id="rId1"/>
    <sheet name="ANAGRAFICA" sheetId="1" r:id="rId2"/>
    <sheet name="PACK" sheetId="3" r:id="rId3"/>
    <sheet name="SERVIZI" sheetId="4" r:id="rId4"/>
    <sheet name="1" sheetId="7" r:id="rId5"/>
    <sheet name="2" sheetId="9" r:id="rId6"/>
  </sheets>
  <definedNames>
    <definedName name="ACQUISTONOLEGGIO">#N/A</definedName>
    <definedName name="_xlnm.Print_Area" localSheetId="2">PACK!$A$1:$J$64</definedName>
    <definedName name="RATANOLEGGIO">#N/A</definedName>
  </definedNames>
  <calcPr calcId="191028" iterateDelta="1E-4"/>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 i="1" l="1"/>
  <c r="F29" i="9" l="1"/>
  <c r="F24" i="9"/>
  <c r="F14" i="9"/>
  <c r="F20" i="9"/>
  <c r="F19" i="9"/>
  <c r="F9" i="9"/>
  <c r="B15" i="3" l="1"/>
  <c r="B14" i="3"/>
  <c r="F52" i="4"/>
  <c r="B52" i="4"/>
  <c r="B47" i="4"/>
  <c r="D47" i="4" s="1"/>
  <c r="J58" i="3"/>
  <c r="J22" i="4"/>
  <c r="J16" i="4"/>
  <c r="J30" i="4"/>
  <c r="F31" i="1"/>
  <c r="F29" i="1"/>
  <c r="B13" i="3"/>
  <c r="J45" i="4"/>
  <c r="J43" i="4"/>
  <c r="J41" i="4"/>
  <c r="J39" i="4"/>
  <c r="J37" i="4"/>
  <c r="J25" i="4"/>
  <c r="J19" i="4"/>
  <c r="J11" i="4"/>
  <c r="J8" i="4"/>
  <c r="J57" i="3"/>
  <c r="J49" i="3"/>
  <c r="C45" i="3"/>
  <c r="K45" i="3" s="1"/>
  <c r="C44" i="3"/>
  <c r="K44" i="3"/>
  <c r="J43" i="3"/>
  <c r="C43" i="3"/>
  <c r="K43" i="3" s="1"/>
  <c r="J38" i="3"/>
  <c r="J24" i="3"/>
  <c r="C26" i="3"/>
  <c r="K26" i="3"/>
  <c r="B6" i="3"/>
  <c r="F15" i="1"/>
  <c r="F19" i="1"/>
  <c r="B54" i="4" s="1"/>
  <c r="J35" i="4"/>
  <c r="J19" i="3"/>
  <c r="C24" i="3"/>
  <c r="K24" i="3" s="1"/>
  <c r="C25" i="3"/>
  <c r="K25" i="3"/>
  <c r="J30" i="3"/>
  <c r="B10" i="3" l="1"/>
  <c r="G42" i="9"/>
  <c r="F47" i="4"/>
  <c r="J47" i="4"/>
  <c r="F49" i="4"/>
  <c r="F21" i="1" s="1"/>
  <c r="F23" i="1" s="1"/>
  <c r="F25" i="1" s="1"/>
  <c r="F27" i="1" l="1"/>
</calcChain>
</file>

<file path=xl/sharedStrings.xml><?xml version="1.0" encoding="utf-8"?>
<sst xmlns="http://schemas.openxmlformats.org/spreadsheetml/2006/main" count="616" uniqueCount="445">
  <si>
    <t>GE</t>
  </si>
  <si>
    <t>MN</t>
  </si>
  <si>
    <t>FE</t>
  </si>
  <si>
    <t xml:space="preserve">TOTALE : </t>
  </si>
  <si>
    <t>IVA</t>
  </si>
  <si>
    <t>ACCONTO</t>
  </si>
  <si>
    <t>Spettabile</t>
  </si>
  <si>
    <t>Responsabile marketing</t>
  </si>
  <si>
    <t xml:space="preserve">ANNOTAZIONI : </t>
  </si>
  <si>
    <t>timbro e firma Cliente</t>
  </si>
  <si>
    <t>per accettazione</t>
  </si>
  <si>
    <t xml:space="preserve">Alessandro Priolo                                                                                        </t>
  </si>
  <si>
    <t>€ + iva</t>
  </si>
  <si>
    <t>BS</t>
  </si>
  <si>
    <t>RM</t>
  </si>
  <si>
    <t>RI</t>
  </si>
  <si>
    <t>TR</t>
  </si>
  <si>
    <t>PD</t>
  </si>
  <si>
    <t>TV</t>
  </si>
  <si>
    <t>VA</t>
  </si>
  <si>
    <t>SP</t>
  </si>
  <si>
    <t>RE</t>
  </si>
  <si>
    <t>LC</t>
  </si>
  <si>
    <t>LU</t>
  </si>
  <si>
    <t>RA</t>
  </si>
  <si>
    <t>PT</t>
  </si>
  <si>
    <t>BZ</t>
  </si>
  <si>
    <t>TN</t>
  </si>
  <si>
    <t>PI</t>
  </si>
  <si>
    <t>AT</t>
  </si>
  <si>
    <t>VR</t>
  </si>
  <si>
    <t>LE</t>
  </si>
  <si>
    <t>VT</t>
  </si>
  <si>
    <t>BL</t>
  </si>
  <si>
    <t>VI</t>
  </si>
  <si>
    <t>BO</t>
  </si>
  <si>
    <t>BI</t>
  </si>
  <si>
    <t>AO</t>
  </si>
  <si>
    <t>NO</t>
  </si>
  <si>
    <t>PN</t>
  </si>
  <si>
    <t>VE</t>
  </si>
  <si>
    <t>GO</t>
  </si>
  <si>
    <t>TS</t>
  </si>
  <si>
    <t>UD</t>
  </si>
  <si>
    <t>SO</t>
  </si>
  <si>
    <t>BG</t>
  </si>
  <si>
    <t>Piemonte</t>
  </si>
  <si>
    <t>TO</t>
  </si>
  <si>
    <t>Torino</t>
  </si>
  <si>
    <t>VC</t>
  </si>
  <si>
    <t>Vercelli</t>
  </si>
  <si>
    <t>Novara</t>
  </si>
  <si>
    <t>Asti</t>
  </si>
  <si>
    <t>AL</t>
  </si>
  <si>
    <t>Alessandria</t>
  </si>
  <si>
    <t>Biella</t>
  </si>
  <si>
    <t>VB</t>
  </si>
  <si>
    <t>Verbano-Cusio-Ossola</t>
  </si>
  <si>
    <t>Valle d'Aosta</t>
  </si>
  <si>
    <t>Aosta</t>
  </si>
  <si>
    <t>Lombardia</t>
  </si>
  <si>
    <t>Varese</t>
  </si>
  <si>
    <t>CO</t>
  </si>
  <si>
    <t>Como</t>
  </si>
  <si>
    <t>Sondrio</t>
  </si>
  <si>
    <t>MI</t>
  </si>
  <si>
    <t>Milano</t>
  </si>
  <si>
    <t>Bergamo</t>
  </si>
  <si>
    <t>Brescia</t>
  </si>
  <si>
    <t>PV</t>
  </si>
  <si>
    <t>Pavia</t>
  </si>
  <si>
    <t>CR</t>
  </si>
  <si>
    <t>Cremona</t>
  </si>
  <si>
    <t>Mantova</t>
  </si>
  <si>
    <t>Lecco</t>
  </si>
  <si>
    <t>LO</t>
  </si>
  <si>
    <t>Lodi</t>
  </si>
  <si>
    <t>Trentino-Alto Adige</t>
  </si>
  <si>
    <t>Bolzano</t>
  </si>
  <si>
    <t>Trento</t>
  </si>
  <si>
    <t>Veneto</t>
  </si>
  <si>
    <t>Verona</t>
  </si>
  <si>
    <t>Vicenza</t>
  </si>
  <si>
    <t>Belluno</t>
  </si>
  <si>
    <t>Treviso</t>
  </si>
  <si>
    <t>Venezia</t>
  </si>
  <si>
    <t>Padova</t>
  </si>
  <si>
    <t>RO</t>
  </si>
  <si>
    <t>Rovigo</t>
  </si>
  <si>
    <t>Friuli-Venezia Giulia</t>
  </si>
  <si>
    <t>Udine</t>
  </si>
  <si>
    <t>Gorizia</t>
  </si>
  <si>
    <t>Trieste</t>
  </si>
  <si>
    <t>Pordenone</t>
  </si>
  <si>
    <t>Liguria</t>
  </si>
  <si>
    <t>IM</t>
  </si>
  <si>
    <t>Imperia</t>
  </si>
  <si>
    <t>SV</t>
  </si>
  <si>
    <t>Savona</t>
  </si>
  <si>
    <t>Genova</t>
  </si>
  <si>
    <t>La Spezia</t>
  </si>
  <si>
    <t>Emilia-Romagna</t>
  </si>
  <si>
    <t>PC</t>
  </si>
  <si>
    <t>Piacenza</t>
  </si>
  <si>
    <t>PR</t>
  </si>
  <si>
    <t>Parma</t>
  </si>
  <si>
    <t>Reggio nell'Emilia</t>
  </si>
  <si>
    <t>MO</t>
  </si>
  <si>
    <t>Modena</t>
  </si>
  <si>
    <t>Bologna</t>
  </si>
  <si>
    <t>Ferrara</t>
  </si>
  <si>
    <t>Ravenna</t>
  </si>
  <si>
    <t>Forli'-Cesena</t>
  </si>
  <si>
    <t>RN</t>
  </si>
  <si>
    <t>Rimini</t>
  </si>
  <si>
    <t>Toscana</t>
  </si>
  <si>
    <t>MS</t>
  </si>
  <si>
    <t>Massa-Carrara</t>
  </si>
  <si>
    <t>Lucca</t>
  </si>
  <si>
    <t>Pistoia</t>
  </si>
  <si>
    <t>FI</t>
  </si>
  <si>
    <t>Firenze</t>
  </si>
  <si>
    <t>LI</t>
  </si>
  <si>
    <t>Livorno</t>
  </si>
  <si>
    <t>Pisa</t>
  </si>
  <si>
    <t>AR</t>
  </si>
  <si>
    <t>Arezzo</t>
  </si>
  <si>
    <t>SI</t>
  </si>
  <si>
    <t>Siena</t>
  </si>
  <si>
    <t>GR</t>
  </si>
  <si>
    <t>Grosseto</t>
  </si>
  <si>
    <t>PO</t>
  </si>
  <si>
    <t>Prato</t>
  </si>
  <si>
    <t>Umbria</t>
  </si>
  <si>
    <t>PG</t>
  </si>
  <si>
    <t>Perugia</t>
  </si>
  <si>
    <t>Terni</t>
  </si>
  <si>
    <t>Marche</t>
  </si>
  <si>
    <t>Pesaro e Urbino</t>
  </si>
  <si>
    <t>AN</t>
  </si>
  <si>
    <t>Ancona</t>
  </si>
  <si>
    <t>MC</t>
  </si>
  <si>
    <t>Macerata</t>
  </si>
  <si>
    <t>AP</t>
  </si>
  <si>
    <t>Ascoli Piceno</t>
  </si>
  <si>
    <t>Lazio</t>
  </si>
  <si>
    <t>Viterbo</t>
  </si>
  <si>
    <t>Rieti</t>
  </si>
  <si>
    <t>Roma</t>
  </si>
  <si>
    <t>LT</t>
  </si>
  <si>
    <t>Latina</t>
  </si>
  <si>
    <t>FR</t>
  </si>
  <si>
    <t>Frosinone</t>
  </si>
  <si>
    <t>Abruzzo</t>
  </si>
  <si>
    <t>AQ</t>
  </si>
  <si>
    <t>L'Aquila</t>
  </si>
  <si>
    <t>TE</t>
  </si>
  <si>
    <t>Teramo</t>
  </si>
  <si>
    <t>PE</t>
  </si>
  <si>
    <t>Pescara</t>
  </si>
  <si>
    <t>CH</t>
  </si>
  <si>
    <t>Chieti</t>
  </si>
  <si>
    <t>Molise</t>
  </si>
  <si>
    <t>CB</t>
  </si>
  <si>
    <t>Campobasso</t>
  </si>
  <si>
    <t>IS</t>
  </si>
  <si>
    <t>Isernia</t>
  </si>
  <si>
    <t>Campania</t>
  </si>
  <si>
    <t>CE</t>
  </si>
  <si>
    <t>Caserta</t>
  </si>
  <si>
    <t>BN</t>
  </si>
  <si>
    <t>Benevento</t>
  </si>
  <si>
    <t>NA</t>
  </si>
  <si>
    <t>Napoli</t>
  </si>
  <si>
    <t>AV</t>
  </si>
  <si>
    <t>Avellino</t>
  </si>
  <si>
    <t>SA</t>
  </si>
  <si>
    <t>Salerno</t>
  </si>
  <si>
    <t>Puglia</t>
  </si>
  <si>
    <t>FG</t>
  </si>
  <si>
    <t>Foggia</t>
  </si>
  <si>
    <t>BA</t>
  </si>
  <si>
    <t>Bari</t>
  </si>
  <si>
    <t>TA</t>
  </si>
  <si>
    <t>Taranto</t>
  </si>
  <si>
    <t>BR</t>
  </si>
  <si>
    <t>Brindisi</t>
  </si>
  <si>
    <t>Lecce</t>
  </si>
  <si>
    <t>Basilicata</t>
  </si>
  <si>
    <t>PZ</t>
  </si>
  <si>
    <t>Potenza</t>
  </si>
  <si>
    <t>MT</t>
  </si>
  <si>
    <t>Matera</t>
  </si>
  <si>
    <t>Calabria</t>
  </si>
  <si>
    <t>CS</t>
  </si>
  <si>
    <t>Cosenza</t>
  </si>
  <si>
    <t>CZ</t>
  </si>
  <si>
    <t>Catanzaro</t>
  </si>
  <si>
    <t>RC</t>
  </si>
  <si>
    <t>Reggio di Calabria</t>
  </si>
  <si>
    <t>KR</t>
  </si>
  <si>
    <t>Crotone</t>
  </si>
  <si>
    <t>VV</t>
  </si>
  <si>
    <t>Vibo Valentia</t>
  </si>
  <si>
    <t>Sicilia</t>
  </si>
  <si>
    <t>TP</t>
  </si>
  <si>
    <t>Trapani</t>
  </si>
  <si>
    <t>PA</t>
  </si>
  <si>
    <t>Palermo</t>
  </si>
  <si>
    <t>ME</t>
  </si>
  <si>
    <t>Messina</t>
  </si>
  <si>
    <t>AG</t>
  </si>
  <si>
    <t>Agrigento</t>
  </si>
  <si>
    <t>CL</t>
  </si>
  <si>
    <t>Caltanissetta</t>
  </si>
  <si>
    <t>EN</t>
  </si>
  <si>
    <t>Enna</t>
  </si>
  <si>
    <t>CT</t>
  </si>
  <si>
    <t>Catania</t>
  </si>
  <si>
    <t>RG</t>
  </si>
  <si>
    <t>Ragusa</t>
  </si>
  <si>
    <t>SR</t>
  </si>
  <si>
    <t>Siracusa</t>
  </si>
  <si>
    <t>Sardegna</t>
  </si>
  <si>
    <t>SS</t>
  </si>
  <si>
    <t>Sassari</t>
  </si>
  <si>
    <t>NU</t>
  </si>
  <si>
    <t>Nuoro</t>
  </si>
  <si>
    <t>CA</t>
  </si>
  <si>
    <t>Cagliari</t>
  </si>
  <si>
    <t>OR</t>
  </si>
  <si>
    <t>Oristano</t>
  </si>
  <si>
    <t>VEN</t>
  </si>
  <si>
    <t>Monza e Brianza</t>
  </si>
  <si>
    <t>MB</t>
  </si>
  <si>
    <t>FC</t>
  </si>
  <si>
    <t xml:space="preserve"> </t>
  </si>
  <si>
    <t>tel.: 011 0745287 --- fax : 011 0709064 --- info@arcturus.it</t>
  </si>
  <si>
    <t>CAMPI REPLICATI NON CANCELLARE</t>
  </si>
  <si>
    <t>numero verde : 800 333 987 --- modoos@arcturus.it</t>
  </si>
  <si>
    <t>Partner di zona : CIARLO S.A.S. - Regione Pontelungo Inferiore 4/1 - Albenga (SV)</t>
  </si>
  <si>
    <t>Partner di zona : S.T.A.C. 2000 S.R.L. - via Leonardo da Vinci 26/a - Zola Predosa (BO)</t>
  </si>
  <si>
    <t>Partner di zona : ROMANO' S.N.C. - via Morin 36/r - Genova (GE)</t>
  </si>
  <si>
    <t>Partner di zona : GAMMA UFFICIO - via Cremona 34 - Soresina (CR)</t>
  </si>
  <si>
    <t>Partner di zona : NET-INFORMATICA - via Prà Bordoni 59 - Zanè (VI)</t>
  </si>
  <si>
    <t>Partner di zona : R.I.V.A - Via Matteotti 27/2  - Cazzago di Pianiga (VE)</t>
  </si>
  <si>
    <t>Partner di zona : DS SERVICE - via Galvani 6/c - Bolzano (BZ)</t>
  </si>
  <si>
    <t xml:space="preserve">Partner di zona : C.V. SISTEMI - via G. Ghezzi 12 - Lecce (LE) </t>
  </si>
  <si>
    <t>Partner di zona : SOFT S.N.C. - via Pio Corsi 41 - Nizza Monferrato (AT)</t>
  </si>
  <si>
    <t>Etichette / Rapporti Base / Front Store</t>
  </si>
  <si>
    <t>Clienti / Importa Esporta</t>
  </si>
  <si>
    <t>Rapporti Manageriali / Controllo di Gestione</t>
  </si>
  <si>
    <t>Gestione Economica / Inventari con Lettore</t>
  </si>
  <si>
    <t>RED PACK - VERSIONE MONO NEGOZIO</t>
  </si>
  <si>
    <t>PINK PACK - VERSIONE MONO NEGOZIO</t>
  </si>
  <si>
    <t>ORANGE PACK - VERSIONE MONO NEGOZIO</t>
  </si>
  <si>
    <t>HARDWARE</t>
  </si>
  <si>
    <t>* Prevede l'acquisto del Canone annuo web service Multiutente nel caso in cui i negozi siano collegati in remoto</t>
  </si>
  <si>
    <t>ARCTURUS s.a.s. - www.arcturus.it - P.I: 05291690013 - numero verde : 800 333 987 - modoos@arcturus.it</t>
  </si>
  <si>
    <t xml:space="preserve">Modulo collegamento registratore di cassa (una tantum)                                    </t>
  </si>
  <si>
    <t>SITO E-COMMERCE</t>
  </si>
  <si>
    <t>INTEGRAZIONI</t>
  </si>
  <si>
    <t>SERVIZI E RINNOVI</t>
  </si>
  <si>
    <t>Scanner Axon Cs 1200 usb + configurazione</t>
  </si>
  <si>
    <t>Stampante termica Zebra 2824 + configurazione</t>
  </si>
  <si>
    <t>Stampante scontrini non fiscali Custom Q3 + configurazione</t>
  </si>
  <si>
    <t>Adattatore Manhattan Usb/Rs232</t>
  </si>
  <si>
    <t>Registratore di Cassa</t>
  </si>
  <si>
    <t xml:space="preserve">TOTALE FORNITURA </t>
  </si>
  <si>
    <t>CONSEGNA</t>
  </si>
  <si>
    <t>SYNCRO E-COMMERCE</t>
  </si>
  <si>
    <t>FORNITURA SOFTWARE E SERVIZI - MODOOS GESTIONALE MODA</t>
  </si>
  <si>
    <t>Anagrafiche / Magazzino Movimenti / Ordini / Ricevimenti</t>
  </si>
  <si>
    <t>1000  refer.  / anag.  ogni 24h / movim. ogni 30 min. / agg. man. illimitati  - Noleggio webservice 12 mesi</t>
  </si>
  <si>
    <t xml:space="preserve"> + 1000 referenze e riduzione tempi trasmissione 50% per giacenze e ordini  Noleggio web service 12 mesi</t>
  </si>
  <si>
    <t>1 Canale - Da abbinare ad un pack a scelta</t>
  </si>
  <si>
    <t>Comprende installazione, 8 ore di formazione, canone annuo (rinnovabile)</t>
  </si>
  <si>
    <t>Tutti i pack prevedono fino a 2 installazioni in rete locale. Installazione rete a carico del cliente</t>
  </si>
  <si>
    <t>GREEN PACK - VERSIONE MULTI NEGOZIO *</t>
  </si>
  <si>
    <t>Canone annuo web service E-Commerce CANALE AGGIUNTIVO</t>
  </si>
  <si>
    <t>VIOLET PACK - VERSIONE MULTI NEGOZIO *</t>
  </si>
  <si>
    <t>BLUE PACK - VERSIONE MULTI NEGOZIO *</t>
  </si>
  <si>
    <t>RAGIONE SOCIALE</t>
  </si>
  <si>
    <t>INDIRIZZO</t>
  </si>
  <si>
    <t>LOCALITA'</t>
  </si>
  <si>
    <t>PARTITA IVA :</t>
  </si>
  <si>
    <t>CODICE DESTINATARIO :</t>
  </si>
  <si>
    <t>NUOVO CLIENTE (1)</t>
  </si>
  <si>
    <t>UPGRADE (1)</t>
  </si>
  <si>
    <t>OFFERTA VALIDA SINO AL (X) (GG MESE ANNO)</t>
  </si>
  <si>
    <t>PARTNER</t>
  </si>
  <si>
    <t>((1))</t>
  </si>
  <si>
    <t>((X))</t>
  </si>
  <si>
    <t>DATA</t>
  </si>
  <si>
    <t>PAGAMENTI (1)</t>
  </si>
  <si>
    <t>Tutti i pack sono comprensivi di installazione, 2 ore di formazione, 2 ore di assistenza</t>
  </si>
  <si>
    <t>Collegamento con una vasta gamma di registratori di cassa RT</t>
  </si>
  <si>
    <t xml:space="preserve">Upgrade rete locale (una tantum)                      </t>
  </si>
  <si>
    <t>Consente di collegare in rete locale da 3 a 10 stazioni</t>
  </si>
  <si>
    <t xml:space="preserve">Canone annuo assistenza telefonica Modoos                  </t>
  </si>
  <si>
    <t>Assistenza telefonica e teleassistenza 12 mesi</t>
  </si>
  <si>
    <t xml:space="preserve">Canone annuo web service Multiutente / Rapporti web  Modoos                   </t>
  </si>
  <si>
    <t>Noleggio web service 12 mesi per singolo utente</t>
  </si>
  <si>
    <t>Un canale aggiuntivo - Noleggio web service 12 mesi</t>
  </si>
  <si>
    <t>Canone annuo web service E-Commerce ESTENSION</t>
  </si>
  <si>
    <t xml:space="preserve">Sito E-commerce personalizzato a scelta fra 3 diversi format (una tantum)                            </t>
  </si>
  <si>
    <t>Contratto di utilizzo in abbonamento prodotto software denominato “MODOOS"</t>
  </si>
  <si>
    <t>Premessa</t>
  </si>
  <si>
    <t>ARCTURUS S.A.S. con sede in via Torino 120 – San Mauro Torinese – p.i: 05291690013 (di seguito ARCTURUS) è fornitrice e proprietaria del software MODOOS (di seguito MODOOS) che fornisce in abbonamento al CLIENTE che sottoscrive il presente contratto (di seguito CLIENTE)</t>
  </si>
  <si>
    <t>1. La premessa costituisce parte integrante del presente contratto</t>
  </si>
  <si>
    <t>2. Descrizione del servizio</t>
  </si>
  <si>
    <t xml:space="preserve">2.1. Utilizzando MODOOS, il CLIENTE accetta senza eccezioni tutte le condizioni del presente contratto. Il “Cliente” dichiara che i programmi, rilasciati così come sono, sono stati da lui interamente visionati, sono di suo gradimento e adatti in ogni sua parte all'uso cui intende destinarli.
2.2. MODOOS è protetto dalle leggi e dai trattati internazionali sul copyright e dalle normative internazionali sul diritto d'autore. </t>
  </si>
  <si>
    <t>3. Diritti ed obblighi del CLIENTE</t>
  </si>
  <si>
    <t>4. Restrizioni</t>
  </si>
  <si>
    <t>Salvo laddove esplicitamente consentito dal presente contratto, il CLIENTE non è autorizzato a modificare o creare prodotti derivati dal software MODOOS e/o dalla relativa documentazione; rimuovere o alterare marchi, logotipi, copyright o altre note, legende, simboli o etichette relativi ai diritti di proprietà intellettuale presenti in MODOOS.</t>
  </si>
  <si>
    <t>5. Diritti di proprietà</t>
  </si>
  <si>
    <t>5.1. In osservanza del decreto legge diritti di proprietà intellettuale - dlgs 16 marzo 2006, n.140 (e successive modifiche e integrazioni), ARCTURUS conserva la titolarità, i diritti di proprietà intellettuale di MODOOS che viene concesso in noleggio al CLIENTE. ARCTURUS si riserva anche tutti i diritti non espressamente concessi dalle condizioni del presente contratto.
5.2. Il CLIENTE accetta e riconosce tali diritti di proprietà intellettuale e si impegna a non intraprendere alcuna azione volta a compromettere, limitare o interferire in qualsiasi modo con la proprietà o i diritti relativi al software MODOOS di cui ARCTURUS è titolare. MODOOS è tutelato dalle norme che regolano il diritto d'autore, da altre disposizioni di legge relative alla proprietà intellettuale e dai trattati internazionali.</t>
  </si>
  <si>
    <t>6. Formazione all'uso di MODOOS</t>
  </si>
  <si>
    <t>6.1. MODOOS è concepito per un facile utilizzo.
6.2 ARCTURUS si impegna a fornire assistenza telefonica in fase di installazione e di avviamento per il tempo specificato nell’allegato dettaglio Eventuale formazione supplementare, se richiesta dal CLIENTE, verrà fornita da ARCTURUS alle tariffe indicate nell’allegato dettaglio e utilizzata dal CLIENTE nelle modalità e tempi concordati entro il periodo di abbonamento in corso.</t>
  </si>
  <si>
    <t>7. Assistenza tecnica, backup, ripristino dei dati</t>
  </si>
  <si>
    <t xml:space="preserve">3.4. Il CLIENTE sarà abilitato per le sole funzioni richieste al momento dell'accettazione del presente contratto per i pack contrassegnati nell’allegato dettaglio pack abbonamento, potrà comunque richiedere successivamente l'abilitazione all'utilizzo di funzionalità previste nelle versioni superiori di MODOOS con pagamento del corrispettivo supplementare richiesto da </t>
  </si>
  <si>
    <t xml:space="preserve">ARCTURUS. Le versioni del prodotto software previste e noleggiabili sono meglio specificate nell'allegato dettaglio pack abbonamento. Non sono noleggiabili i pack  contrassegnati nell’allegato dettaglio pack abbonamento come una tantum per i quali è prevista la vendita della licenza d’uso. </t>
  </si>
  <si>
    <t>3.5. Il CLIENTE accetta che ARCTURUS non effettui trattamento di dati sensibili, pertanto nell'ipotesi in cui il CLIENTE immetta in MODOOS dati sensibili, il CLIENTE, in quanto titolare del trattamento, rimane l'unico responsabile per i suddetti dati immessi e declina ARCTURUS da qualsiasi responsabilità in merito al suddetto trattamento.</t>
  </si>
  <si>
    <t xml:space="preserve">3.6. Il CLIENTE si farà carico della protezione dei dati immessi. </t>
  </si>
  <si>
    <t>7.1. ARCTURUS fornisce al CLIENTE un servizio di supporto tecnico (di seguito "servizio assistenza") Sarà indispensabile disporre di un apparecchio telefonico vicino al sistema onde poter operare in real-time e di una linea adsl per consentire il collegamento in teleassistenza. Il servizio di hotline è attivo dal lunedì al venerdì  dalle 9:00 alle 12.30 e dalle 14.00 alle 18:00 esclusi i giorni festivi. Eventuali variazioni o limitazioni di orario verranno comunicate con anticipo tramite mail.</t>
  </si>
  <si>
    <t>7.2. L'utilizzo del servizio assistenza è disciplinato e curato esclusivamente da ARCTURUS o da terzi operanti per suo conto (un suo rivenditore, agente, impiegato), ed avviene esclusivamente da remoto e concerne esclusivamente la parte tecnica del prodotto software.</t>
  </si>
  <si>
    <t>7.3. L’assistenza comprende:
a. la risoluzione di problemi rilevati durante l'attivazione o l'utilizzo dell'applicazione;</t>
  </si>
  <si>
    <t>b. informazioni inerenti aggiornamenti.
L’assistenza non comprende:</t>
  </si>
  <si>
    <t>a. personalizzazioni del software (aggiunte/rimozioni di funzioni di programma, importazioni/esportazioni di dati, inserimento dati, personalizzazioni grafiche ).</t>
  </si>
  <si>
    <t>7.5. Il CLIENTE è diretto responsabile di qualsiasi operazione venga effettuata sui propri dati e dovrà osservare la massima attenzione nell'utilizzo di MODOOS.
MODOOS è dotato di una funzione di backup progettata per consentire al CLIENTE di eseguire i salvataggi dei dati applicativi in completa autonomia.
Il CLIENTE è responsabile della pianificazione ed esecuzione dei backup, in particolare dei dati relativi a testi, foto, ordini, immagini, documenti, ecc, e comunque di qualunque tipo di dato di responsabilità del CLIENTE.
ARCTURUS non esegue copie dei dati del CLIENTE ed è pertanto possibile la perdita parziale o totale di essi in caso di guasto, malfunzionamento o interruzione del servizio accidentale nel caso in cui il CLIENTE non effettui le operazioni di backup messe a disposizione da MODOOS.</t>
  </si>
  <si>
    <t>3.1. Il CLIENTE può utilizzare MODOOS esclusivamente per gli scopi consentiti dal presente contratto e dalle normative vigenti. In nessun caso è permessa l'esistenza contemporanea di MODOOS su hardware che non sia autorizzato da ARCTURUS.</t>
  </si>
  <si>
    <t xml:space="preserve">3.2. Il CLIENTE riceverà in assegnazione un codice di identificazione ed una parola chiave necessari per accedere a MODOOS. Il codice di identificazione e la parola chiave saranno attive per tutta la durata contrattuale del servizio fino alla data del rinnovo. </t>
  </si>
  <si>
    <t>3.3 IL CLIENTE è tenuto ad attivare la connessione internet per consentire ad ARCTURUS di attivare annualmente la licenza d’uso in abbonamento.</t>
  </si>
  <si>
    <t>7.4. Non fa parte del servizio assistenza né l'attività di consulenza, né la comunicazione di informazioni su problemi di natura non tecnica.</t>
  </si>
  <si>
    <t>7.6. L’eventuale richiesta di effettuazione di backup o ripristino ad ARCTURUS verrà conteggiata quale prestazione di attività di assistenza supplementare sulla base del listino in vigore. In tal caso, comunque, il CLIENTE è obbligato a fornire al momento della richiesta copia integra e funzionante dell'ultimo file di backup in suo possesso. ARCTURUS, in ogni caso, non sarà ritenuto responsabile per cause accidentali che dovessero accadere durante l'esecuzione dell'intervento.</t>
  </si>
  <si>
    <t>8. Aggiornamenti di MODOOS</t>
  </si>
  <si>
    <t>8.1. ARCTURUS può realizzare in qualsiasi momento aggiornamenti o nuove versioni di MODOOS.</t>
  </si>
  <si>
    <t>8.2. L'aggiornamento di MODOOS sostituisce e/o integra il software installato nel sistema del CLIENTE. Il prodotto finale aggiornato, risultante dalla sostituzione e/o integrazione di cui sopra, può essere utilizzato solo in conformità alle condizioni del presente contratto.</t>
  </si>
  <si>
    <t>9. Garanzia</t>
  </si>
  <si>
    <t>9.1. MODOOS sarà in garanzia per tutto il periodo di vigenza del presente contratto e tale garanzia si rinnoverà automaticamente al contestuale rinnovo come meglio specificato nel punto 12. La data di attivazione di MODOOS è quella della firma del presente contratto, a meno di diversi accordi condivisi e sottoscritti da ARCTURUS e dal CLIENTE.</t>
  </si>
  <si>
    <t>9.2. ARCTURUS garantisce che MODOOS è stato sottoposto a controlli antivirus e che esso è quindi esente dai virus conosciuti al momento della sua realizzazione e di eventuali aggiornamenti successivi. L'eventuale successiva contaminazione non può in nessun caso essere imputata ad ARCTURUS.</t>
  </si>
  <si>
    <t xml:space="preserve">9.3. Quelli che precedono sono gli unici rimedi esprimibili in base alla presente garanzia. ARCTURUS assicura di aver effettuato, sulla base della propria esperienza, i controlli atti a verificare il corretto funzionamento di MODOOS. Tuttavia, poiché la natura stessa dei prodotti software non garantisce l'esenzione da problemi, qualora MODOOS presentasse difetti tali da impedirne l'utilizzo pratico, il CLIENTE è invitato a comunicarlo al servizio di assistenza. </t>
  </si>
  <si>
    <t>9.4 Gli errori o malfunzionamenti sono classificabili secondo la loro gravità (severity), di seguito i tempi massimi di analisi e valutazione da parte di Arcturus. Severity 1: impossibile svolgere qualsiasi operazione, il sistema è bloccato 8h, Severity 2: impossibile svolgere alcune delle operazioni, il sistema non è bloccato 7 gg. lavorativi</t>
  </si>
  <si>
    <t>9.5. La garanzia qui stabilita è esclusiva e prevale su qualunque altra garanzia, orale o scritta, espressa o implicita. Nessun rivenditore, agente o impiegato di ARCTURUS è autorizzato a modificare o aggiungere alcunché alla presente garanzia.</t>
  </si>
  <si>
    <t>10. Limitazione di responsabilità</t>
  </si>
  <si>
    <t>10.1. I programmi sono un prodotto estremamente complesso ed è possibile che nascondano degli errori latenti o che, come conseguenza di un qualunque intervento della “Arcturus”, si produca un errore nel funzionamento. Ciò premesso, nessuna responsabilità può comunque essere addebitata alla “Arcturus” nel caso di errori latenti, anche su programmi di terze parti; e comunque, la responsabilità della “Arcturus”, a meno che non sia dipendente da dolo e colpa grave, è limitata ad un importo che non potrà comunque superare  il 5 % (cinque percento) del prezzo indicato nell’allegato dettaglio pack abbonamento. Nessuna responsabilità, e per qualunque motivo, può essere addebitata alla “Arcturus” se il “Cliente” non ha seguito le raccomandazioni indicate nel presente contratto.</t>
  </si>
  <si>
    <t xml:space="preserve">“Arcturus” è in ogni caso esonerata dalla prestazione del servizio, e da qualsiasi responsabilità conseguente anche nel caso di impossibilità del servizio per cause di forza maggiore o fortuite (ad esempio: scioperi, sommosse, agitazioni, inondazioni, ecc....)
</t>
  </si>
  <si>
    <t>11. Durata del contratto, pagamento dei corrispettivi</t>
  </si>
  <si>
    <t>11.1. Il contratto ha la durata di mesi 12 (dodici) a partire dalla data di accettazione dell'offerta (allegato) e si intende tacitamente rinnovato dal CLIENTE di anno in anno alla scadenza della prima annualità e delle successive per il periodo di 12 (dodici) mesi se non viene data disdetta, previa comunicazione a mezzo pec all’indirizzo arcturus@legal-mail.com come indicato al punto 11.6</t>
  </si>
  <si>
    <t>11.2. In caso di disdetta presentata oltre il termine consentito, la stessa non avrà effetto sulla annualità o periodo successivo ed il CLIENTE dovrà corrispondere per intero anche il corrispettivo per l’annualità successiva.</t>
  </si>
  <si>
    <t>11.6. ARCTURUS si riserva il diritto di variare in qualsiasi momento le condizioni indicate nel presente accordo ed i corrispettivi applicabili allo stesso pur garantendo di mantenere invariato il corrispettivo relativo ai pack di questo contratto in fase di primo rinnovo. Eventuali successive variazioni dei corrispettivi entreranno in vigore alla scadenza dei vari canoni prepagati immediatamente successivi alle variazioni stesse. Costituirà accettazione tacita delle modifiche apportate alle presenti condizioni e/o ai corrispettivi, la prosecuzione di utilizzo dei nostri servizi da parte del CLIENTE. In ogni caso è fatto salvo il diritto da  parte  del CLIENTE di  recedere a mezzo pec scrivendo all’indirizzo arcturus@legal-mail.com entro 60 giorni dalla scadenza</t>
  </si>
  <si>
    <t>11.7. In caso di ritardato pagamento causante l'avviso di sollecito e la disattivazione del servizio di utilizzo di MODOOS, le operazioni di riattivazione del servizio sospeso comporteranno l'addebito di € 100,00 + Iva aggiuntive.</t>
  </si>
  <si>
    <t>11.8. Tutti i pagamenti devono essere effettuati in euro. Tutti i prezzi si devono intendere espressi sempre al netto dell’Iva.</t>
  </si>
  <si>
    <t>11.9. Altre forme di pagamento devono essere concordate prima dell'accettazione del presente contratto.</t>
  </si>
  <si>
    <t>12. Clausola risolutiva ed effetti</t>
  </si>
  <si>
    <t>12.1. Ai sensi dell'art. 1456 c.c., il presente contratto si risolve immediatamente e senza necessità di preavviso da parte di ARCTURUS né pronuncia giudiziale, qualora il CLIENTE non adempia ad una delle obbligazioni previste nel presente contratto.</t>
  </si>
  <si>
    <t>12.2. Alla risoluzione, il software, tutto il materiale scritto, allegato e tutte le sue copie verranno distrutte, fatto salvo delle sole parti grafiche ed i dati presenti nel database (anagrafiche prodotto, ordini, clienti) che dietro richiesta verranno riconsegnate al CLIENTE.</t>
  </si>
  <si>
    <t>13. Legge applicabile e scindibilità</t>
  </si>
  <si>
    <t>Tutti i diritti e gli obblighi delle parti saranno governati, regolati, interpretati e definiti dalla legge italiana, senza riguardo ad alcuna norma di conflitto. Se una delle disposizioni del presente contratto risulta essere illecita, invalida, o per qualsiasi ragione inefficace, tale disposizione dovrà essere considerata scindibile dal presente contratto e non dovrà intaccare la validità e l'efficacia delle restanti disposizioni.</t>
  </si>
  <si>
    <t>14. Modifiche</t>
  </si>
  <si>
    <t xml:space="preserve">14.1. ARCTURUS si riserva il diritto di variare in qualsiasi momento le condizioni indicate nel presente accordo ed i corrispettivi applicabili allo stesso dandone comunicazione al CLIENTE. Le variazioni dei corrispettivi entreranno in vigore al primo rinnovo contrattuale. È fatto salvo comunque il diritto al CLIENTE di recedere a mezzo pec all’indirizzo arcturus@legal-mail.com, entro 60 giorni dal ricevimento della comunicazione. </t>
  </si>
  <si>
    <t>14.2. Il presente contratto costituisce il contratto complessivo tra il CLIENTE e ARCTURUS relativamente al software MODOOS e sostituisce qualsivoglia comunicazione scritta o orale, proposta o dichiarazione precedente o contemporanea nei confronti del prodotto software.</t>
  </si>
  <si>
    <t>15. Cessione del contratto</t>
  </si>
  <si>
    <t>15.2. E’ fatto divieto al CLIENTE di cedere a terzi il presente contratto.</t>
  </si>
  <si>
    <t>16. Elezione di domicilio – Foro convenzionale</t>
  </si>
  <si>
    <t>16.1. ARCTURUS e il CLIENTE eleggono domicilio presso le rispettive sedi legali (cosi come indicate nel presente contratto) impegnandosi a comunicare le eventuali variazioni di detto domicilio, ferma restando la validità delle comunicazioni tramite pec.</t>
  </si>
  <si>
    <t>16.2. Per qualsiasi controversia che dovesse insorgere in merito alla interpretazione, esecuzione o risoluzione del presente contratto, sarà competente in via esclusiva il foro presso cui ha sede ARCTURUS.</t>
  </si>
  <si>
    <t>11.3. Il recesso anticipato di questo contratto non prevede la restituzione delle somme versate al momento della sottoscrizione dello stesso e non svincola il CLIENTE da eventuali somme da versare specificate nell'offerta per tutto il</t>
  </si>
  <si>
    <t>periodo di durata del noleggio e sino a regolare disdetta.</t>
  </si>
  <si>
    <t>11.5. Il mancato pagamento entro i termini indicati comporta l'automatico invio di un avviso di sollecito, solitamente a mezzo email o fax. Trascorsi dieci giorni dall'invio del sollecito sarà applicata la sospensione del servizio fino all'avvenuto pagamento.</t>
  </si>
  <si>
    <t>Il rinnovo del canone deve essere effettuato entro 10 giorni prima della scadenza.</t>
  </si>
  <si>
    <t xml:space="preserve">11.4. Il corrispettivo è da pagarsi anticipatamente ogni 12 (dodici) mesi, a seconda di come specificato nell’allegato dettaglio pack abbonamento                                                                                                                                                                                                                                          </t>
  </si>
  <si>
    <t>o tramite bonifico bancario versando la somma stabilita nel presente contratto sul conto corrente IBAN  IT76F0304830940000000080073 intestato ad ARCTURUS s.a.s.</t>
  </si>
  <si>
    <t>In tali ipotesi ARCTURUS avrà facoltà di trattenere ed incassare le somme pagate dal CLIENTE a titolo di penale salvo il risarcimento del maggior danno e di cessare immediatamente il servizio, dando comunicazione agli organi competenti in caso di azioni illegali.</t>
  </si>
  <si>
    <t xml:space="preserve">12.3. Il presente contratto si risolve di diritto autorizzando ARCTURUS ad interrompere il servizio senza alcun preavviso qualora il CLIENTE:
</t>
  </si>
  <si>
    <t>a. ceda tutto o parte del contratto a terzi, senza il preventivo consenso scritto di ARCTURUS;</t>
  </si>
  <si>
    <t>b. non provveda al pagamento del corrispettivo fissato;</t>
  </si>
  <si>
    <t>d. sia ammesso ad una procedura concorsuale;</t>
  </si>
  <si>
    <t>e. utilizzi i servizi in modi diversi rispetto a quelli comunicati da ARCTURUS;</t>
  </si>
  <si>
    <t>f. si verifichino delle condizioni espresse nell'art.4 ( restrizioni );</t>
  </si>
  <si>
    <t>g. utilizzi i servizi per commettere azioni di truffa o comunque non legali</t>
  </si>
  <si>
    <t xml:space="preserve">c. agisca o si presenti come agente di ARCTURUS, senza autorizzazione </t>
  </si>
  <si>
    <t>scritta;</t>
  </si>
  <si>
    <t>15.1. ARCTURUS è autorizzato in via preventiva dal CLIENTE a cedere a terzi il contratto e/o i crediti dallo stesso derivanti senza necessità di ulteriori formalità e con il solo obbligo di comunicazione al CLIENTE medesimo. Il consenso del CLIENTE alla cessione del contratto e/o del credito si intende espresso in via anticipata con la sottoscrizione del contratto medesimo.</t>
  </si>
  <si>
    <t>Terminale con memoria Android PRT + interf. di collegamento + configurazione</t>
  </si>
  <si>
    <t>DATI DEL CLIENTE</t>
  </si>
  <si>
    <t xml:space="preserve">Partita iva : </t>
  </si>
  <si>
    <t>Società :</t>
  </si>
  <si>
    <t xml:space="preserve">Nome e cognome del legale rappresentante : </t>
  </si>
  <si>
    <t xml:space="preserve">Il CLIENTE dichiara di approvare specificatamente ai sensi dell’art. 1341 secondo comma del Codice Civile i seguenti articoli: 2. Descrizione del servizio 3. Diritti ed obblighi del CLIENTE 4. Restrizioni 5. Diritti di proprietà 6. Formazione all’uso di MODOOS 7. Assistenza tecnica, backup, ripristino dei dati 8. Aggiornamenti di MODOOS 9. Garanzia 10. Limitazione di responsabilità 11. Durata del contratto, pagamento dei corrispettivi 12. Clausola risolutiva ed effetti 13. Legge applicabile e scindibilità 14. Modifiche 15. Cessione del contratto 16. Elezione di domicilio - Foro convenzionale </t>
  </si>
  <si>
    <t>La società Arcturus S.a.s., in qualità di Titolare del Trattamento dei dati personali, intende renderle un’adeguata informativa, ai sensi dell’art. 13-14 del Reg.to UE 2016/679, sulle modalità di trattamento dei Suoi dati nell’esecuzione del contratto. I suoi dati saranno trattati da parte della società medesima, dei suoi dipendenti, ausiliari e collaboratori per finalità di: a) servizio clienti (sviluppo, distribuzione, vendita, assistenza), b) marketing, pubblicità e promozione. L’informativa estesa è disponibile sul sito www.arcturus.it. Potrà esercitare i diritti previsti agli artt. 15-22 scrivendo una mail al Titolare del Trattamento al seguente indirizzo: modoos@arcturus.it, specificando l’oggetto della sua richiesta ed il diritto che intende esercitare. Può inoltre proporre reclamo all’Autorità. Dichiaro di avere preso attenta visione dell’informativa sulla privacy ex. artt. 13-14 Reg.to (UE) 2016/679.</t>
  </si>
  <si>
    <t>Indirizzo della sede legale :</t>
  </si>
  <si>
    <t>Data</t>
  </si>
  <si>
    <t>Firma e Timbro</t>
  </si>
  <si>
    <t xml:space="preserve">al trattamento dei miei dati per l’invio di comunicazioni e/o newsletter per finalità di marketing  via mail </t>
  </si>
  <si>
    <t>Firma del cliente</t>
  </si>
  <si>
    <t xml:space="preserve">       Acconsento</t>
  </si>
  <si>
    <t xml:space="preserve">       Non acconsento</t>
  </si>
  <si>
    <t xml:space="preserve">Codice Fiscale del legale rappresentante : </t>
  </si>
  <si>
    <t>NOME E COGNOME LEGALE RAPPRESENTANTE</t>
  </si>
  <si>
    <t>CODICE FISCALE LEGALE RAPPRESENTANTE</t>
  </si>
  <si>
    <t>ABBONAMENTO 12 MESI</t>
  </si>
  <si>
    <t>PU</t>
  </si>
  <si>
    <t xml:space="preserve">Partner di zona : BLOTTO UFFICIO - via Torino 16 - Biella (BI)                                                                                              </t>
  </si>
  <si>
    <t>Partner di zona : GT TOMASINI - via Antonio Baiettini 42 - Verbania (VB)</t>
  </si>
  <si>
    <t>Partner di zona : LINEA UFFICIO - viale Buozzi 95 - Fucecchio (FI)</t>
  </si>
  <si>
    <t xml:space="preserve">Partner di zona : DIEMME - via Vespri 58 - Trapani (TP)   </t>
  </si>
  <si>
    <t xml:space="preserve">Partner di zona : ZORZI ARMANDO E PAOLO - via Regensburger 102/b - Pergine Valsugana (TN)     </t>
  </si>
  <si>
    <t>Partner di zona : STEVA DATA SISTEMA S.A.S. - Passaggio Cascina Alberta 13 - Bergamo (BG)</t>
  </si>
  <si>
    <t xml:space="preserve">Partner di zona : WALLABY - via Cremignane 10/b - Iseo (BS) </t>
  </si>
  <si>
    <t xml:space="preserve">Partner di zona : LEMU - via Santa Margherita 119 - Brugherio (MB)                                                                                                       </t>
  </si>
  <si>
    <t>Partner di zona : TECNOSYSTEM RETAIL - via Sacconi 1 - Maser (TV)</t>
  </si>
  <si>
    <t xml:space="preserve">Belluno
</t>
  </si>
  <si>
    <t xml:space="preserve">Partner di zona : LIRUSSI - via Roma 63 - Tricesimo (UD)
</t>
  </si>
  <si>
    <t>Partner di zona: DELTA SISTEMI - via Raffaello Sanzio 2 - Trieste (TS)</t>
  </si>
  <si>
    <t>Partner di zona : TEKNOSISTEMI S.R.L. - strada Martinella 96/1- Alberi di Vigatto (PR)</t>
  </si>
  <si>
    <t>Partner di zona : SERGIO VECCHI &amp; C. S.N.C. - via Mazzini 148 - Cesenatico (FC)</t>
  </si>
  <si>
    <t>Partner di zona : CARAPIA S.A.S. - via Foro Boario 42/3 - Lugo (RA)</t>
  </si>
  <si>
    <t>Partner di zona : ZAMBELLI - strada Farnesiana 79- Piacenza (PC)</t>
  </si>
  <si>
    <t>Partner di zona : SORMANI S.R.L. - via Y. A. Gagarin 167/168 - Pesaro (PU)</t>
  </si>
  <si>
    <t>Partner di zona : SBRISCIA LUCIO - viale Giacomo Leopardi 207 - Senigallia (AN)</t>
  </si>
  <si>
    <t>PU1</t>
  </si>
  <si>
    <t>Partner di zona : SIPES - via Cassiani 2 - Pesaro (PU)</t>
  </si>
  <si>
    <t>Partner di zona : MAUTECK - via Melchiorre Delfico 15- Pescara (PE)</t>
  </si>
  <si>
    <t>Partner di zona : SISTEMI MF - via Terravecchia Superiore 25- Vibo Valentia (VV)</t>
  </si>
  <si>
    <t>Partner di zona : MARSEGLIA S.R.L. - via Roma 143- Recale (CE)</t>
  </si>
  <si>
    <t>Partner di zona : DSUFFICIO S.R.L. - via Nuova Casoria 82- Napoli (NA)</t>
  </si>
  <si>
    <t xml:space="preserve">Partner di zona : RATINI VINCENZO - largo Bachelet 16 - Rieti (RI)
</t>
  </si>
  <si>
    <t xml:space="preserve">Partner di zona : TEKNO DI FABIO CESARINI &amp; C. SAS - via Francesco Inghirami 22 - Roma (RM)
</t>
  </si>
  <si>
    <t xml:space="preserve">Partner di zona : CIATTI OFFICE - via Cassia Nuova 61 - Montefiascone (VT)
</t>
  </si>
  <si>
    <t>Partner di zona : DI RENZO ANGELICO - via San Lorenzo 22 - Campobasso (CB)</t>
  </si>
  <si>
    <t xml:space="preserve">Partner di zona : DND SYSTEM - via Di Salsola 27 - Foggia (FG) </t>
  </si>
  <si>
    <t xml:space="preserve">Partner di zona : CONTE S.R.L. - via Del Lino 10/12 - Bari (BA) </t>
  </si>
  <si>
    <t>Partner di zona : CIEMME GROUP -  viale Sant'Avendrace 126 - Cagliari (CA)</t>
  </si>
  <si>
    <t>Partner di zona : BACCOLI SERVICE -  viale Ortobene 4 - Sassari (SS)</t>
  </si>
  <si>
    <t>Partner di zona : TECNOCASSA ITALIA - via dell'Industria 8 - Cecina (LI)</t>
  </si>
  <si>
    <t xml:space="preserve">Partner di zona : RG - via Pascoli 130 - Viareggio (LU)
</t>
  </si>
  <si>
    <t xml:space="preserve">Partner di zona : PISTOIA TECNOSISTEMI - via Fattori 10 - Pistoia (PT)
</t>
  </si>
  <si>
    <t>Partner di zona : DESANTISUFFICIO - via Alcide de Gasperi 3 - Bastia Umbra (PG)</t>
  </si>
  <si>
    <t>Partner di zona : CENNI di CENNI ROBERTO  &amp; C. S.A.S. - via Mascheroni 41 - Rimini (RN)</t>
  </si>
  <si>
    <t xml:space="preserve">Partner di zona : BERNARDIS &amp; FERLONI - via Como 14/b - Appiano Gentile (CO) </t>
  </si>
  <si>
    <t>Partner di zona : L. &amp; R. SAS - vicolo Cicconi 5 - Mortara (PV)</t>
  </si>
  <si>
    <t>CN1</t>
  </si>
  <si>
    <t>Partner di zona : BOVO SRL - via Torino 10/D - Alba (CN)</t>
  </si>
  <si>
    <t>Alba - Cuneo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</si>
</sst>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mmmm\ yyyy;@"/>
    <numFmt numFmtId="165" formatCode="&quot;€ &quot;#,##0.00"/>
    <numFmt numFmtId="166" formatCode="[$-410]d\ mmmm\ yyyy;@"/>
  </numFmts>
  <fonts count="43" x14ac:knownFonts="1">
    <font>
      <sz val="10"/>
      <name val="Arial"/>
      <family val="2"/>
    </font>
    <font>
      <sz val="12"/>
      <color indexed="8"/>
      <name val="Calibri"/>
      <family val="2"/>
    </font>
    <font>
      <b/>
      <sz val="14"/>
      <color indexed="10"/>
      <name val="Calibri"/>
      <family val="2"/>
    </font>
    <font>
      <sz val="10"/>
      <color indexed="8"/>
      <name val="Calibri"/>
      <family val="2"/>
    </font>
    <font>
      <sz val="8"/>
      <name val="Arial"/>
      <family val="2"/>
    </font>
    <font>
      <u/>
      <sz val="10"/>
      <color theme="10"/>
      <name val="Arial"/>
      <family val="2"/>
    </font>
    <font>
      <u/>
      <sz val="10"/>
      <color theme="11"/>
      <name val="Arial"/>
      <family val="2"/>
    </font>
    <font>
      <i/>
      <sz val="11"/>
      <color rgb="FF7F7F7F"/>
      <name val="Calibri"/>
      <family val="2"/>
      <scheme val="minor"/>
    </font>
    <font>
      <sz val="12"/>
      <color rgb="FF000000"/>
      <name val="Calibri"/>
      <family val="2"/>
      <charset val="1"/>
    </font>
    <font>
      <sz val="12"/>
      <color rgb="FF000000"/>
      <name val="Calibri"/>
      <family val="2"/>
    </font>
    <font>
      <sz val="12"/>
      <color indexed="8"/>
      <name val="Calibri"/>
      <family val="2"/>
    </font>
    <font>
      <sz val="12"/>
      <color theme="1"/>
      <name val="Calibri"/>
      <family val="2"/>
    </font>
    <font>
      <sz val="14"/>
      <color indexed="8"/>
      <name val="Calibri"/>
      <family val="2"/>
    </font>
    <font>
      <b/>
      <sz val="16"/>
      <color indexed="10"/>
      <name val="Calibri"/>
      <family val="2"/>
    </font>
    <font>
      <b/>
      <sz val="12"/>
      <color indexed="10"/>
      <name val="Calibri"/>
      <family val="2"/>
    </font>
    <font>
      <sz val="10"/>
      <color indexed="27"/>
      <name val="Calibri"/>
      <family val="2"/>
    </font>
    <font>
      <sz val="12"/>
      <color indexed="10"/>
      <name val="Calibri"/>
      <family val="2"/>
    </font>
    <font>
      <sz val="14"/>
      <color indexed="10"/>
      <name val="Calibri"/>
      <family val="2"/>
    </font>
    <font>
      <sz val="11"/>
      <color indexed="8"/>
      <name val="Calibri"/>
      <family val="2"/>
    </font>
    <font>
      <sz val="12"/>
      <color indexed="8"/>
      <name val="Calibri"/>
      <family val="2"/>
    </font>
    <font>
      <sz val="12"/>
      <color rgb="FFFFFF00"/>
      <name val="Calibri"/>
      <family val="2"/>
    </font>
    <font>
      <sz val="12"/>
      <color indexed="10"/>
      <name val="Calibri"/>
      <family val="2"/>
    </font>
    <font>
      <sz val="12"/>
      <color indexed="17"/>
      <name val="Calibri"/>
      <family val="2"/>
    </font>
    <font>
      <b/>
      <sz val="12"/>
      <color indexed="10"/>
      <name val="Calibri"/>
      <family val="2"/>
    </font>
    <font>
      <sz val="12"/>
      <color theme="0"/>
      <name val="Calibri"/>
      <family val="2"/>
    </font>
    <font>
      <sz val="12"/>
      <name val="Calibri"/>
      <family val="2"/>
    </font>
    <font>
      <i/>
      <u/>
      <sz val="12"/>
      <color indexed="8"/>
      <name val="Calibri"/>
      <family val="2"/>
    </font>
    <font>
      <b/>
      <sz val="14"/>
      <color rgb="FFFF0000"/>
      <name val="Calibri"/>
      <family val="2"/>
    </font>
    <font>
      <sz val="10"/>
      <color rgb="FFFF0000"/>
      <name val="Arial"/>
      <family val="2"/>
    </font>
    <font>
      <b/>
      <sz val="12"/>
      <color theme="0"/>
      <name val="Calibri"/>
      <family val="2"/>
    </font>
    <font>
      <b/>
      <sz val="12"/>
      <color indexed="8"/>
      <name val="Calibri"/>
      <family val="2"/>
    </font>
    <font>
      <sz val="11"/>
      <name val="Calibri"/>
      <family val="2"/>
    </font>
    <font>
      <sz val="8"/>
      <name val="Calibri"/>
      <family val="2"/>
    </font>
    <font>
      <b/>
      <sz val="12"/>
      <name val="Calibri"/>
      <family val="2"/>
    </font>
    <font>
      <b/>
      <sz val="12"/>
      <color theme="1"/>
      <name val="Calibri"/>
      <family val="2"/>
    </font>
    <font>
      <b/>
      <sz val="14"/>
      <color theme="0" tint="-0.14999847407452621"/>
      <name val="Calibri"/>
      <family val="2"/>
    </font>
    <font>
      <sz val="12"/>
      <color theme="0" tint="-0.14999847407452621"/>
      <name val="Calibri"/>
      <family val="2"/>
    </font>
    <font>
      <strike/>
      <sz val="14"/>
      <color indexed="8"/>
      <name val="Calibri"/>
      <family val="2"/>
    </font>
    <font>
      <sz val="7.5"/>
      <name val="Arial"/>
      <family val="2"/>
    </font>
    <font>
      <b/>
      <sz val="7.5"/>
      <name val="Arial"/>
      <family val="2"/>
    </font>
    <font>
      <sz val="8"/>
      <color indexed="8"/>
      <name val="Calibri"/>
      <family val="2"/>
    </font>
    <font>
      <b/>
      <sz val="7.5"/>
      <name val="Arial Narrow"/>
      <family val="2"/>
    </font>
    <font>
      <sz val="12"/>
      <name val="Calibri"/>
      <family val="2"/>
      <scheme val="minor"/>
    </font>
  </fonts>
  <fills count="27">
    <fill>
      <patternFill patternType="none"/>
    </fill>
    <fill>
      <patternFill patternType="gray125"/>
    </fill>
    <fill>
      <patternFill patternType="solid">
        <fgColor indexed="13"/>
        <bgColor indexed="34"/>
      </patternFill>
    </fill>
    <fill>
      <patternFill patternType="solid">
        <fgColor theme="0" tint="-0.14999847407452621"/>
        <bgColor indexed="27"/>
      </patternFill>
    </fill>
    <fill>
      <patternFill patternType="solid">
        <fgColor theme="0" tint="-0.14999847407452621"/>
        <bgColor indexed="64"/>
      </patternFill>
    </fill>
    <fill>
      <patternFill patternType="solid">
        <fgColor rgb="FFE88EBF"/>
        <bgColor indexed="9"/>
      </patternFill>
    </fill>
    <fill>
      <patternFill patternType="solid">
        <fgColor rgb="FFE88EBF"/>
        <bgColor indexed="64"/>
      </patternFill>
    </fill>
    <fill>
      <patternFill patternType="solid">
        <fgColor rgb="FFED8B00"/>
        <bgColor indexed="9"/>
      </patternFill>
    </fill>
    <fill>
      <patternFill patternType="solid">
        <fgColor rgb="FFED8B00"/>
        <bgColor indexed="64"/>
      </patternFill>
    </fill>
    <fill>
      <patternFill patternType="solid">
        <fgColor rgb="FF00940B"/>
        <bgColor indexed="9"/>
      </patternFill>
    </fill>
    <fill>
      <patternFill patternType="solid">
        <fgColor rgb="FF00940B"/>
        <bgColor indexed="64"/>
      </patternFill>
    </fill>
    <fill>
      <patternFill patternType="solid">
        <fgColor rgb="FF295291"/>
        <bgColor indexed="9"/>
      </patternFill>
    </fill>
    <fill>
      <patternFill patternType="solid">
        <fgColor rgb="FF295291"/>
        <bgColor indexed="64"/>
      </patternFill>
    </fill>
    <fill>
      <patternFill patternType="solid">
        <fgColor theme="0" tint="-0.14999847407452621"/>
        <bgColor indexed="9"/>
      </patternFill>
    </fill>
    <fill>
      <patternFill patternType="solid">
        <fgColor theme="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34998626667073579"/>
        <bgColor indexed="9"/>
      </patternFill>
    </fill>
    <fill>
      <patternFill patternType="solid">
        <fgColor rgb="FFFDFBBB"/>
        <bgColor indexed="34"/>
      </patternFill>
    </fill>
    <fill>
      <patternFill patternType="solid">
        <fgColor rgb="FFCD1F15"/>
        <bgColor indexed="64"/>
      </patternFill>
    </fill>
    <fill>
      <patternFill patternType="solid">
        <fgColor rgb="FF00A6DD"/>
        <bgColor indexed="9"/>
      </patternFill>
    </fill>
    <fill>
      <patternFill patternType="solid">
        <fgColor rgb="FF00A6DD"/>
        <bgColor indexed="64"/>
      </patternFill>
    </fill>
    <fill>
      <patternFill patternType="solid">
        <fgColor rgb="FFFDFBBB"/>
        <bgColor indexed="9"/>
      </patternFill>
    </fill>
    <fill>
      <patternFill patternType="solid">
        <fgColor rgb="FFFDFBBB"/>
        <bgColor indexed="64"/>
      </patternFill>
    </fill>
    <fill>
      <patternFill patternType="solid">
        <fgColor rgb="FF8B1087"/>
        <bgColor indexed="9"/>
      </patternFill>
    </fill>
    <fill>
      <patternFill patternType="solid">
        <fgColor rgb="FF8B1087"/>
        <bgColor indexed="64"/>
      </patternFill>
    </fill>
    <fill>
      <patternFill patternType="solid">
        <fgColor rgb="FFFFFF00"/>
        <bgColor indexed="34"/>
      </patternFill>
    </fill>
  </fills>
  <borders count="33">
    <border>
      <left/>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8"/>
      </right>
      <top style="thin">
        <color indexed="64"/>
      </top>
      <bottom/>
      <diagonal/>
    </border>
    <border>
      <left style="medium">
        <color indexed="8"/>
      </left>
      <right style="medium">
        <color indexed="8"/>
      </right>
      <top style="thin">
        <color indexed="64"/>
      </top>
      <bottom/>
      <diagonal/>
    </border>
    <border>
      <left style="medium">
        <color indexed="8"/>
      </left>
      <right style="thin">
        <color indexed="64"/>
      </right>
      <top style="thin">
        <color indexed="64"/>
      </top>
      <bottom/>
      <diagonal/>
    </border>
    <border>
      <left style="thin">
        <color indexed="64"/>
      </left>
      <right style="medium">
        <color indexed="8"/>
      </right>
      <top/>
      <bottom style="thin">
        <color indexed="64"/>
      </bottom>
      <diagonal/>
    </border>
    <border>
      <left style="medium">
        <color indexed="8"/>
      </left>
      <right style="medium">
        <color indexed="8"/>
      </right>
      <top/>
      <bottom style="thin">
        <color indexed="64"/>
      </bottom>
      <diagonal/>
    </border>
    <border>
      <left style="medium">
        <color indexed="8"/>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medium">
        <color indexed="64"/>
      </left>
      <right/>
      <top/>
      <bottom/>
      <diagonal/>
    </border>
  </borders>
  <cellStyleXfs count="19">
    <xf numFmtId="0" fontId="0" fillId="0" borderId="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59">
    <xf numFmtId="0" fontId="0" fillId="0" borderId="0" xfId="0"/>
    <xf numFmtId="0" fontId="1" fillId="0" borderId="0" xfId="1"/>
    <xf numFmtId="0" fontId="1" fillId="0" borderId="0" xfId="1" applyAlignment="1">
      <alignment horizontal="center"/>
    </xf>
    <xf numFmtId="165" fontId="1" fillId="0" borderId="0" xfId="1" applyNumberFormat="1" applyAlignment="1">
      <alignment horizontal="center"/>
    </xf>
    <xf numFmtId="165" fontId="1" fillId="3" borderId="0" xfId="1" applyNumberFormat="1" applyFill="1" applyAlignment="1">
      <alignment horizontal="center"/>
    </xf>
    <xf numFmtId="0" fontId="1" fillId="3" borderId="0" xfId="1" applyFill="1" applyAlignment="1">
      <alignment horizontal="center"/>
    </xf>
    <xf numFmtId="0" fontId="1" fillId="3" borderId="0" xfId="1" applyFill="1"/>
    <xf numFmtId="0" fontId="10" fillId="0" borderId="0" xfId="1" applyFont="1"/>
    <xf numFmtId="165" fontId="10" fillId="0" borderId="0" xfId="1" applyNumberFormat="1" applyFont="1" applyAlignment="1">
      <alignment horizontal="center"/>
    </xf>
    <xf numFmtId="0" fontId="10" fillId="0" borderId="0" xfId="1" applyFont="1" applyAlignment="1">
      <alignment horizontal="center"/>
    </xf>
    <xf numFmtId="165" fontId="10" fillId="3" borderId="0" xfId="1" applyNumberFormat="1" applyFont="1" applyFill="1" applyAlignment="1">
      <alignment horizontal="center"/>
    </xf>
    <xf numFmtId="0" fontId="10" fillId="3" borderId="0" xfId="1" applyFont="1" applyFill="1" applyAlignment="1">
      <alignment horizontal="center"/>
    </xf>
    <xf numFmtId="0" fontId="11" fillId="0" borderId="0" xfId="1" applyFont="1"/>
    <xf numFmtId="165" fontId="11" fillId="3" borderId="0" xfId="1" applyNumberFormat="1" applyFont="1" applyFill="1" applyAlignment="1">
      <alignment horizontal="center"/>
    </xf>
    <xf numFmtId="165" fontId="11" fillId="0" borderId="0" xfId="1" applyNumberFormat="1" applyFont="1" applyAlignment="1">
      <alignment horizontal="center"/>
    </xf>
    <xf numFmtId="0" fontId="11" fillId="3" borderId="0" xfId="1" applyFont="1" applyFill="1" applyAlignment="1">
      <alignment horizontal="center"/>
    </xf>
    <xf numFmtId="0" fontId="12" fillId="0" borderId="0" xfId="1" applyFont="1"/>
    <xf numFmtId="0" fontId="15" fillId="0" borderId="0" xfId="1" applyFont="1" applyAlignment="1">
      <alignment horizontal="center"/>
    </xf>
    <xf numFmtId="0" fontId="12" fillId="0" borderId="0" xfId="1" applyFont="1" applyAlignment="1">
      <alignment horizontal="center"/>
    </xf>
    <xf numFmtId="0" fontId="16" fillId="0" borderId="0" xfId="1" applyFont="1"/>
    <xf numFmtId="4" fontId="17" fillId="0" borderId="0" xfId="1" applyNumberFormat="1" applyFont="1" applyAlignment="1">
      <alignment horizontal="center" vertical="center"/>
    </xf>
    <xf numFmtId="0" fontId="10" fillId="0" borderId="0" xfId="1" applyFont="1" applyAlignment="1">
      <alignment horizontal="left" vertical="top" wrapText="1"/>
    </xf>
    <xf numFmtId="165" fontId="10" fillId="0" borderId="0" xfId="1" applyNumberFormat="1" applyFont="1" applyAlignment="1">
      <alignment horizontal="right"/>
    </xf>
    <xf numFmtId="0" fontId="19" fillId="0" borderId="0" xfId="1" applyFont="1"/>
    <xf numFmtId="0" fontId="19" fillId="0" borderId="0" xfId="1" applyFont="1" applyAlignment="1">
      <alignment horizontal="center"/>
    </xf>
    <xf numFmtId="0" fontId="21" fillId="0" borderId="0" xfId="1" applyFont="1"/>
    <xf numFmtId="0" fontId="22" fillId="0" borderId="0" xfId="1" applyFont="1"/>
    <xf numFmtId="164" fontId="19" fillId="0" borderId="0" xfId="1" applyNumberFormat="1" applyFont="1" applyAlignment="1">
      <alignment horizontal="center"/>
    </xf>
    <xf numFmtId="0" fontId="19" fillId="0" borderId="2" xfId="1" applyFont="1" applyBorder="1"/>
    <xf numFmtId="4" fontId="23" fillId="0" borderId="2" xfId="1" applyNumberFormat="1" applyFont="1" applyBorder="1" applyAlignment="1">
      <alignment horizontal="center"/>
    </xf>
    <xf numFmtId="0" fontId="24" fillId="0" borderId="0" xfId="1" applyFont="1" applyAlignment="1">
      <alignment horizontal="center"/>
    </xf>
    <xf numFmtId="0" fontId="20" fillId="0" borderId="0" xfId="1" applyFont="1" applyAlignment="1">
      <alignment horizontal="left" vertical="top" wrapText="1"/>
    </xf>
    <xf numFmtId="0" fontId="26" fillId="0" borderId="0" xfId="1" applyFont="1" applyAlignment="1">
      <alignment horizontal="center"/>
    </xf>
    <xf numFmtId="0" fontId="1" fillId="2" borderId="2" xfId="1" applyFill="1" applyBorder="1" applyAlignment="1">
      <alignment horizontal="center"/>
    </xf>
    <xf numFmtId="0" fontId="28" fillId="0" borderId="0" xfId="0" applyFont="1"/>
    <xf numFmtId="0" fontId="1" fillId="0" borderId="0" xfId="1" applyAlignment="1">
      <alignment horizontal="center"/>
    </xf>
    <xf numFmtId="0" fontId="29" fillId="5" borderId="0" xfId="1" applyFont="1" applyFill="1"/>
    <xf numFmtId="165" fontId="29" fillId="5" borderId="0" xfId="1" applyNumberFormat="1" applyFont="1" applyFill="1" applyAlignment="1">
      <alignment horizontal="center"/>
    </xf>
    <xf numFmtId="0" fontId="29" fillId="5" borderId="0" xfId="1" applyFont="1" applyFill="1" applyAlignment="1">
      <alignment horizontal="center"/>
    </xf>
    <xf numFmtId="0" fontId="1" fillId="6" borderId="0" xfId="1" applyFill="1"/>
    <xf numFmtId="0" fontId="1" fillId="0" borderId="0" xfId="1" applyFill="1" applyAlignment="1">
      <alignment horizontal="center"/>
    </xf>
    <xf numFmtId="0" fontId="1" fillId="0" borderId="0" xfId="1" applyFill="1"/>
    <xf numFmtId="165" fontId="1" fillId="0" borderId="0" xfId="1" applyNumberFormat="1" applyFill="1" applyAlignment="1">
      <alignment horizontal="center"/>
    </xf>
    <xf numFmtId="0" fontId="29" fillId="7" borderId="0" xfId="1" applyFont="1" applyFill="1"/>
    <xf numFmtId="165" fontId="29" fillId="7" borderId="0" xfId="1" applyNumberFormat="1" applyFont="1" applyFill="1" applyAlignment="1">
      <alignment horizontal="center"/>
    </xf>
    <xf numFmtId="0" fontId="29" fillId="7" borderId="0" xfId="1" applyFont="1" applyFill="1" applyAlignment="1">
      <alignment horizontal="center"/>
    </xf>
    <xf numFmtId="0" fontId="1" fillId="8" borderId="0" xfId="1" applyFill="1"/>
    <xf numFmtId="0" fontId="1" fillId="9" borderId="0" xfId="1" applyFill="1"/>
    <xf numFmtId="0" fontId="29" fillId="9" borderId="0" xfId="1" applyFont="1" applyFill="1"/>
    <xf numFmtId="165" fontId="1" fillId="9" borderId="0" xfId="1" applyNumberFormat="1" applyFill="1" applyAlignment="1">
      <alignment horizontal="center"/>
    </xf>
    <xf numFmtId="0" fontId="1" fillId="9" borderId="0" xfId="1" applyFill="1" applyAlignment="1">
      <alignment horizontal="center"/>
    </xf>
    <xf numFmtId="0" fontId="1" fillId="10" borderId="0" xfId="1" applyFill="1"/>
    <xf numFmtId="0" fontId="29" fillId="11" borderId="0" xfId="1" applyFont="1" applyFill="1"/>
    <xf numFmtId="165" fontId="29" fillId="11" borderId="0" xfId="1" applyNumberFormat="1" applyFont="1" applyFill="1" applyAlignment="1">
      <alignment horizontal="center"/>
    </xf>
    <xf numFmtId="0" fontId="29" fillId="11" borderId="0" xfId="1" applyFont="1" applyFill="1" applyAlignment="1">
      <alignment horizontal="center"/>
    </xf>
    <xf numFmtId="0" fontId="1" fillId="12" borderId="0" xfId="1" applyFill="1"/>
    <xf numFmtId="0" fontId="18" fillId="0" borderId="0" xfId="1" applyFont="1"/>
    <xf numFmtId="0" fontId="1" fillId="0" borderId="0" xfId="1" applyFill="1" applyAlignment="1">
      <alignment horizontal="center"/>
    </xf>
    <xf numFmtId="0" fontId="1" fillId="0" borderId="0" xfId="1" applyAlignment="1">
      <alignment horizontal="center"/>
    </xf>
    <xf numFmtId="165" fontId="11" fillId="3" borderId="0" xfId="1" applyNumberFormat="1" applyFont="1" applyFill="1" applyAlignment="1">
      <alignment horizontal="center" vertical="center"/>
    </xf>
    <xf numFmtId="0" fontId="10" fillId="0" borderId="0" xfId="1" applyFont="1" applyAlignment="1">
      <alignment horizontal="center"/>
    </xf>
    <xf numFmtId="165" fontId="10" fillId="0" borderId="0" xfId="1" applyNumberFormat="1" applyFont="1" applyAlignment="1">
      <alignment horizontal="right"/>
    </xf>
    <xf numFmtId="0" fontId="18" fillId="0" borderId="0" xfId="1" applyFont="1" applyFill="1" applyAlignment="1"/>
    <xf numFmtId="165" fontId="1" fillId="0" borderId="0" xfId="1" applyNumberFormat="1" applyFill="1" applyAlignment="1">
      <alignment horizontal="center" vertical="top"/>
    </xf>
    <xf numFmtId="0" fontId="1" fillId="0" borderId="0" xfId="1" applyBorder="1" applyAlignment="1">
      <alignment horizontal="center"/>
    </xf>
    <xf numFmtId="0" fontId="18" fillId="0" borderId="0" xfId="1" applyFont="1" applyFill="1"/>
    <xf numFmtId="0" fontId="18" fillId="4" borderId="0" xfId="1" applyFont="1" applyFill="1" applyAlignment="1">
      <alignment wrapText="1"/>
    </xf>
    <xf numFmtId="0" fontId="10" fillId="17" borderId="0" xfId="1" applyFont="1" applyFill="1"/>
    <xf numFmtId="165" fontId="10" fillId="17" borderId="0" xfId="1" applyNumberFormat="1" applyFont="1" applyFill="1" applyAlignment="1">
      <alignment horizontal="center"/>
    </xf>
    <xf numFmtId="0" fontId="10" fillId="17" borderId="0" xfId="1" applyFont="1" applyFill="1" applyAlignment="1">
      <alignment horizontal="center"/>
    </xf>
    <xf numFmtId="0" fontId="1" fillId="17" borderId="0" xfId="1" applyFont="1" applyFill="1" applyAlignment="1"/>
    <xf numFmtId="0" fontId="10" fillId="17" borderId="0" xfId="1" applyFont="1" applyFill="1" applyAlignment="1"/>
    <xf numFmtId="0" fontId="18" fillId="16" borderId="0" xfId="1" applyFont="1" applyFill="1" applyAlignment="1">
      <alignment horizontal="center" wrapText="1"/>
    </xf>
    <xf numFmtId="0" fontId="18" fillId="4" borderId="0" xfId="1" applyFont="1" applyFill="1" applyAlignment="1">
      <alignment horizontal="left" vertical="center" wrapText="1"/>
    </xf>
    <xf numFmtId="0" fontId="11" fillId="0" borderId="0" xfId="1" applyFont="1" applyFill="1" applyAlignment="1">
      <alignment horizontal="center"/>
    </xf>
    <xf numFmtId="0" fontId="11" fillId="0" borderId="0" xfId="1" applyFont="1" applyFill="1"/>
    <xf numFmtId="165" fontId="11" fillId="0" borderId="0" xfId="1" applyNumberFormat="1" applyFont="1" applyFill="1" applyAlignment="1">
      <alignment horizontal="center"/>
    </xf>
    <xf numFmtId="0" fontId="31" fillId="4" borderId="0" xfId="1" applyFont="1" applyFill="1" applyBorder="1" applyAlignment="1">
      <alignment horizontal="left" vertical="center" wrapText="1"/>
    </xf>
    <xf numFmtId="0" fontId="11" fillId="0" borderId="0" xfId="1" applyFont="1" applyBorder="1"/>
    <xf numFmtId="165" fontId="25" fillId="4" borderId="0" xfId="1" applyNumberFormat="1" applyFont="1" applyFill="1" applyBorder="1" applyAlignment="1">
      <alignment horizontal="center" vertical="center"/>
    </xf>
    <xf numFmtId="165" fontId="11" fillId="0" borderId="0" xfId="1" applyNumberFormat="1" applyFont="1" applyBorder="1" applyAlignment="1">
      <alignment horizontal="center"/>
    </xf>
    <xf numFmtId="0" fontId="25" fillId="4" borderId="0" xfId="1" applyFont="1" applyFill="1" applyBorder="1" applyAlignment="1">
      <alignment horizontal="center"/>
    </xf>
    <xf numFmtId="165" fontId="25" fillId="4" borderId="0" xfId="1" applyNumberFormat="1" applyFont="1" applyFill="1" applyBorder="1" applyAlignment="1">
      <alignment horizontal="center"/>
    </xf>
    <xf numFmtId="0" fontId="10" fillId="0" borderId="0" xfId="1" applyFont="1" applyBorder="1"/>
    <xf numFmtId="165" fontId="10" fillId="0" borderId="0" xfId="1" applyNumberFormat="1" applyFont="1" applyBorder="1" applyAlignment="1">
      <alignment horizontal="center"/>
    </xf>
    <xf numFmtId="0" fontId="10" fillId="0" borderId="0" xfId="1" applyFont="1" applyBorder="1" applyAlignment="1">
      <alignment horizontal="center"/>
    </xf>
    <xf numFmtId="0" fontId="32" fillId="4" borderId="0" xfId="1" applyFont="1" applyFill="1" applyBorder="1" applyAlignment="1">
      <alignment horizontal="left" vertical="center" wrapText="1"/>
    </xf>
    <xf numFmtId="0" fontId="18" fillId="4" borderId="0" xfId="1" applyFont="1" applyFill="1" applyAlignment="1"/>
    <xf numFmtId="4" fontId="23" fillId="0" borderId="0" xfId="1" applyNumberFormat="1" applyFont="1" applyBorder="1" applyAlignment="1">
      <alignment horizontal="center"/>
    </xf>
    <xf numFmtId="0" fontId="19" fillId="0" borderId="0" xfId="1" applyFont="1" applyBorder="1" applyAlignment="1">
      <alignment horizontal="center"/>
    </xf>
    <xf numFmtId="4" fontId="23" fillId="0" borderId="26" xfId="1" applyNumberFormat="1" applyFont="1" applyBorder="1" applyAlignment="1">
      <alignment horizontal="center"/>
    </xf>
    <xf numFmtId="0" fontId="1" fillId="0" borderId="26" xfId="1" applyFont="1" applyBorder="1"/>
    <xf numFmtId="0" fontId="1" fillId="0" borderId="0" xfId="1" applyFont="1"/>
    <xf numFmtId="0" fontId="10" fillId="0" borderId="0" xfId="1" applyFont="1" applyAlignment="1">
      <alignment horizontal="center"/>
    </xf>
    <xf numFmtId="0" fontId="1" fillId="19" borderId="0" xfId="1" applyFill="1"/>
    <xf numFmtId="0" fontId="29" fillId="19" borderId="0" xfId="1" applyFont="1" applyFill="1"/>
    <xf numFmtId="165" fontId="1" fillId="19" borderId="0" xfId="1" applyNumberFormat="1" applyFill="1" applyAlignment="1">
      <alignment horizontal="center"/>
    </xf>
    <xf numFmtId="0" fontId="1" fillId="19" borderId="0" xfId="1" applyFill="1" applyAlignment="1">
      <alignment horizontal="center"/>
    </xf>
    <xf numFmtId="0" fontId="1" fillId="20" borderId="0" xfId="1" applyFill="1"/>
    <xf numFmtId="0" fontId="29" fillId="20" borderId="0" xfId="1" applyFont="1" applyFill="1"/>
    <xf numFmtId="165" fontId="1" fillId="20" borderId="0" xfId="1" applyNumberFormat="1" applyFill="1" applyAlignment="1">
      <alignment horizontal="center"/>
    </xf>
    <xf numFmtId="0" fontId="1" fillId="20" borderId="0" xfId="1" applyFill="1" applyAlignment="1">
      <alignment horizontal="center"/>
    </xf>
    <xf numFmtId="0" fontId="1" fillId="21" borderId="0" xfId="1" applyFill="1"/>
    <xf numFmtId="0" fontId="10" fillId="0" borderId="0" xfId="1" applyFont="1" applyFill="1"/>
    <xf numFmtId="0" fontId="24" fillId="20" borderId="0" xfId="1" applyFont="1" applyFill="1" applyAlignment="1"/>
    <xf numFmtId="0" fontId="24" fillId="20" borderId="0" xfId="1" applyFont="1" applyFill="1"/>
    <xf numFmtId="165" fontId="24" fillId="20" borderId="0" xfId="1" applyNumberFormat="1" applyFont="1" applyFill="1" applyAlignment="1">
      <alignment horizontal="center"/>
    </xf>
    <xf numFmtId="0" fontId="24" fillId="20" borderId="0" xfId="1" applyFont="1" applyFill="1" applyAlignment="1">
      <alignment horizontal="center"/>
    </xf>
    <xf numFmtId="0" fontId="18" fillId="21" borderId="0" xfId="1" applyFont="1" applyFill="1" applyAlignment="1">
      <alignment horizontal="center" wrapText="1"/>
    </xf>
    <xf numFmtId="0" fontId="18" fillId="0" borderId="0" xfId="1" applyFont="1" applyFill="1" applyBorder="1" applyAlignment="1">
      <alignment wrapText="1"/>
    </xf>
    <xf numFmtId="0" fontId="29" fillId="14" borderId="0" xfId="1" applyFont="1" applyFill="1" applyBorder="1" applyAlignment="1"/>
    <xf numFmtId="0" fontId="29" fillId="14" borderId="0" xfId="1" applyFont="1" applyFill="1" applyBorder="1"/>
    <xf numFmtId="165" fontId="29" fillId="14" borderId="0" xfId="1" applyNumberFormat="1" applyFont="1" applyFill="1" applyBorder="1" applyAlignment="1">
      <alignment horizontal="center"/>
    </xf>
    <xf numFmtId="0" fontId="29" fillId="14" borderId="0" xfId="1" applyFont="1" applyFill="1" applyBorder="1" applyAlignment="1">
      <alignment horizontal="center"/>
    </xf>
    <xf numFmtId="0" fontId="31" fillId="14" borderId="0" xfId="1" applyFont="1" applyFill="1" applyBorder="1" applyAlignment="1">
      <alignment horizontal="center" wrapText="1"/>
    </xf>
    <xf numFmtId="0" fontId="24" fillId="22" borderId="0" xfId="1" applyFont="1" applyFill="1" applyAlignment="1"/>
    <xf numFmtId="0" fontId="24" fillId="22" borderId="0" xfId="1" applyFont="1" applyFill="1"/>
    <xf numFmtId="165" fontId="24" fillId="22" borderId="0" xfId="1" applyNumberFormat="1" applyFont="1" applyFill="1" applyAlignment="1">
      <alignment horizontal="center"/>
    </xf>
    <xf numFmtId="0" fontId="24" fillId="22" borderId="0" xfId="1" applyFont="1" applyFill="1" applyAlignment="1">
      <alignment horizontal="center"/>
    </xf>
    <xf numFmtId="0" fontId="25" fillId="22" borderId="0" xfId="1" applyFont="1" applyFill="1" applyAlignment="1"/>
    <xf numFmtId="0" fontId="25" fillId="20" borderId="0" xfId="1" applyFont="1" applyFill="1" applyAlignment="1"/>
    <xf numFmtId="0" fontId="18" fillId="23" borderId="0" xfId="1" applyFont="1" applyFill="1" applyAlignment="1"/>
    <xf numFmtId="0" fontId="10" fillId="13" borderId="0" xfId="1" applyFont="1" applyFill="1"/>
    <xf numFmtId="0" fontId="1" fillId="13" borderId="0" xfId="1" applyFont="1" applyFill="1"/>
    <xf numFmtId="0" fontId="12" fillId="4" borderId="0" xfId="1" applyFont="1" applyFill="1"/>
    <xf numFmtId="165" fontId="12" fillId="13" borderId="0" xfId="1" applyNumberFormat="1" applyFont="1" applyFill="1"/>
    <xf numFmtId="9" fontId="27" fillId="13" borderId="0" xfId="1" applyNumberFormat="1" applyFont="1" applyFill="1" applyAlignment="1">
      <alignment vertical="center" wrapText="1"/>
    </xf>
    <xf numFmtId="0" fontId="29" fillId="24" borderId="0" xfId="1" applyFont="1" applyFill="1"/>
    <xf numFmtId="165" fontId="29" fillId="24" borderId="0" xfId="1" applyNumberFormat="1" applyFont="1" applyFill="1" applyAlignment="1">
      <alignment horizontal="center"/>
    </xf>
    <xf numFmtId="0" fontId="29" fillId="24" borderId="0" xfId="1" applyFont="1" applyFill="1" applyAlignment="1">
      <alignment horizontal="center"/>
    </xf>
    <xf numFmtId="0" fontId="1" fillId="25" borderId="0" xfId="1" applyFill="1"/>
    <xf numFmtId="165" fontId="10" fillId="0" borderId="0" xfId="1" applyNumberFormat="1" applyFont="1" applyFill="1" applyAlignment="1">
      <alignment horizontal="center"/>
    </xf>
    <xf numFmtId="0" fontId="12" fillId="0" borderId="0" xfId="1" applyFont="1" applyFill="1"/>
    <xf numFmtId="165" fontId="33" fillId="4" borderId="0" xfId="1" applyNumberFormat="1" applyFont="1" applyFill="1" applyBorder="1" applyAlignment="1">
      <alignment horizontal="center" vertical="center"/>
    </xf>
    <xf numFmtId="165" fontId="1" fillId="3" borderId="0" xfId="1" applyNumberFormat="1" applyFill="1" applyAlignment="1">
      <alignment horizontal="center" vertical="top"/>
    </xf>
    <xf numFmtId="0" fontId="33" fillId="4" borderId="0" xfId="1" applyFont="1" applyFill="1" applyBorder="1" applyAlignment="1">
      <alignment horizontal="center"/>
    </xf>
    <xf numFmtId="0" fontId="34" fillId="0" borderId="0" xfId="1" applyFont="1" applyBorder="1"/>
    <xf numFmtId="165" fontId="33" fillId="4" borderId="0" xfId="1" applyNumberFormat="1" applyFont="1" applyFill="1" applyBorder="1" applyAlignment="1">
      <alignment horizontal="center"/>
    </xf>
    <xf numFmtId="0" fontId="30" fillId="0" borderId="0" xfId="1" applyFont="1" applyBorder="1" applyAlignment="1">
      <alignment horizontal="center"/>
    </xf>
    <xf numFmtId="0" fontId="30" fillId="0" borderId="0" xfId="1" applyFont="1" applyBorder="1"/>
    <xf numFmtId="165" fontId="30" fillId="0" borderId="0" xfId="1" applyNumberFormat="1" applyFont="1" applyBorder="1" applyAlignment="1">
      <alignment horizontal="center"/>
    </xf>
    <xf numFmtId="9" fontId="35" fillId="13" borderId="0" xfId="1" applyNumberFormat="1" applyFont="1" applyFill="1" applyAlignment="1">
      <alignment vertical="center" wrapText="1"/>
    </xf>
    <xf numFmtId="0" fontId="36" fillId="3" borderId="0" xfId="1" applyFont="1" applyFill="1" applyAlignment="1">
      <alignment horizontal="center"/>
    </xf>
    <xf numFmtId="9" fontId="36" fillId="13" borderId="0" xfId="1" applyNumberFormat="1" applyFont="1" applyFill="1"/>
    <xf numFmtId="0" fontId="1" fillId="13" borderId="0" xfId="1" applyFont="1" applyFill="1" applyAlignment="1">
      <alignment horizontal="center"/>
    </xf>
    <xf numFmtId="0" fontId="1" fillId="2" borderId="9" xfId="1" applyFont="1" applyFill="1" applyBorder="1" applyAlignment="1">
      <alignment horizontal="center"/>
    </xf>
    <xf numFmtId="0" fontId="25" fillId="0" borderId="0" xfId="1" applyFont="1" applyFill="1" applyBorder="1" applyAlignment="1">
      <alignment horizontal="center" vertical="top" wrapText="1"/>
    </xf>
    <xf numFmtId="0" fontId="25" fillId="18" borderId="26" xfId="1" applyFont="1" applyFill="1" applyBorder="1" applyAlignment="1">
      <alignment horizontal="center" vertical="top" wrapText="1"/>
    </xf>
    <xf numFmtId="0" fontId="1" fillId="26" borderId="2" xfId="1" applyFill="1" applyBorder="1" applyAlignment="1">
      <alignment horizontal="center"/>
    </xf>
    <xf numFmtId="0" fontId="19" fillId="26" borderId="26" xfId="1" applyFont="1" applyFill="1" applyBorder="1" applyAlignment="1">
      <alignment horizontal="center"/>
    </xf>
    <xf numFmtId="166" fontId="1" fillId="26" borderId="1" xfId="1" applyNumberFormat="1" applyFont="1" applyFill="1" applyBorder="1" applyAlignment="1">
      <alignment horizontal="center"/>
    </xf>
    <xf numFmtId="0" fontId="1" fillId="0" borderId="0" xfId="1" applyFont="1" applyAlignment="1">
      <alignment horizontal="center"/>
    </xf>
    <xf numFmtId="0" fontId="1" fillId="23" borderId="26" xfId="1" applyFont="1" applyFill="1" applyBorder="1" applyAlignment="1">
      <alignment horizontal="center"/>
    </xf>
    <xf numFmtId="0" fontId="19" fillId="0" borderId="0" xfId="1" applyFont="1" applyBorder="1"/>
    <xf numFmtId="0" fontId="1" fillId="0" borderId="0" xfId="1" applyFont="1" applyBorder="1"/>
    <xf numFmtId="0" fontId="1" fillId="0" borderId="0" xfId="1" applyNumberFormat="1" applyAlignment="1">
      <alignment horizontal="center" vertical="center"/>
    </xf>
    <xf numFmtId="0" fontId="1" fillId="18" borderId="9" xfId="1" applyFont="1" applyFill="1" applyBorder="1" applyAlignment="1">
      <alignment horizontal="center"/>
    </xf>
    <xf numFmtId="49" fontId="1" fillId="18" borderId="9" xfId="1" applyNumberFormat="1" applyFont="1" applyFill="1" applyBorder="1" applyAlignment="1">
      <alignment horizontal="center"/>
    </xf>
    <xf numFmtId="0" fontId="10" fillId="0" borderId="0" xfId="1" applyFont="1" applyAlignment="1">
      <alignment horizontal="center"/>
    </xf>
    <xf numFmtId="165" fontId="10" fillId="0" borderId="0" xfId="1" applyNumberFormat="1" applyFont="1" applyAlignment="1">
      <alignment horizontal="right"/>
    </xf>
    <xf numFmtId="0" fontId="40" fillId="3" borderId="0" xfId="1" applyFont="1" applyFill="1"/>
    <xf numFmtId="0" fontId="38" fillId="0" borderId="0" xfId="0" applyFont="1"/>
    <xf numFmtId="0" fontId="38" fillId="0" borderId="0" xfId="0" applyFont="1" applyAlignment="1">
      <alignment wrapText="1"/>
    </xf>
    <xf numFmtId="0" fontId="38" fillId="0" borderId="0" xfId="0" applyFont="1"/>
    <xf numFmtId="0" fontId="38" fillId="0" borderId="0" xfId="0" applyFont="1" applyAlignment="1"/>
    <xf numFmtId="0" fontId="39" fillId="0" borderId="0" xfId="0" applyFont="1" applyAlignment="1"/>
    <xf numFmtId="0" fontId="25" fillId="0" borderId="0" xfId="1" applyFont="1"/>
    <xf numFmtId="0" fontId="25" fillId="23" borderId="9" xfId="1" applyFont="1" applyFill="1" applyBorder="1" applyAlignment="1">
      <alignment horizontal="center"/>
    </xf>
    <xf numFmtId="166" fontId="38" fillId="0" borderId="0" xfId="0" applyNumberFormat="1" applyFont="1" applyAlignment="1">
      <alignment wrapText="1"/>
    </xf>
    <xf numFmtId="0" fontId="0" fillId="0" borderId="0" xfId="0" applyFont="1"/>
    <xf numFmtId="0" fontId="42" fillId="0" borderId="0" xfId="0" applyFont="1"/>
    <xf numFmtId="0" fontId="8" fillId="0" borderId="0" xfId="18" applyFont="1" applyAlignment="1">
      <alignment horizontal="left" vertical="top" wrapText="1"/>
    </xf>
    <xf numFmtId="0" fontId="1" fillId="0" borderId="0" xfId="1" applyAlignment="1">
      <alignment horizontal="left" vertical="top" wrapText="1"/>
    </xf>
    <xf numFmtId="0" fontId="9" fillId="0" borderId="0" xfId="18" applyFont="1" applyAlignment="1">
      <alignment horizontal="left" vertical="top" wrapText="1"/>
    </xf>
    <xf numFmtId="0" fontId="8" fillId="0" borderId="0" xfId="0" applyFont="1" applyAlignment="1">
      <alignment horizontal="left" vertical="top" wrapText="1"/>
    </xf>
    <xf numFmtId="0" fontId="19" fillId="0" borderId="0" xfId="1" applyFont="1" applyAlignment="1">
      <alignment horizontal="left" vertical="top" wrapText="1"/>
    </xf>
    <xf numFmtId="0" fontId="20" fillId="18" borderId="27" xfId="1" applyFont="1" applyFill="1" applyBorder="1" applyAlignment="1">
      <alignment horizontal="left" vertical="top" wrapText="1"/>
    </xf>
    <xf numFmtId="0" fontId="20" fillId="18" borderId="28" xfId="1" applyFont="1" applyFill="1" applyBorder="1" applyAlignment="1">
      <alignment horizontal="left" vertical="top" wrapText="1"/>
    </xf>
    <xf numFmtId="0" fontId="19" fillId="0" borderId="0" xfId="1" applyFont="1" applyBorder="1" applyAlignment="1">
      <alignment horizontal="center" vertical="top" wrapText="1"/>
    </xf>
    <xf numFmtId="0" fontId="19" fillId="0" borderId="0" xfId="1" applyFont="1" applyAlignment="1">
      <alignment horizontal="center" vertical="center" wrapText="1"/>
    </xf>
    <xf numFmtId="0" fontId="1" fillId="0" borderId="0" xfId="1" applyAlignment="1">
      <alignment horizontal="center" vertical="top" wrapText="1"/>
    </xf>
    <xf numFmtId="0" fontId="1" fillId="0" borderId="31" xfId="1" applyBorder="1" applyAlignment="1">
      <alignment horizontal="center" vertical="top" wrapText="1"/>
    </xf>
    <xf numFmtId="165" fontId="1" fillId="3" borderId="0" xfId="1" applyNumberFormat="1" applyFill="1" applyAlignment="1">
      <alignment horizontal="center" vertical="top"/>
    </xf>
    <xf numFmtId="0" fontId="1" fillId="0" borderId="0" xfId="1" applyAlignment="1">
      <alignment horizontal="center"/>
    </xf>
    <xf numFmtId="14" fontId="1" fillId="3" borderId="14" xfId="1" applyNumberFormat="1" applyFill="1" applyBorder="1" applyAlignment="1">
      <alignment horizontal="left" vertical="center"/>
    </xf>
    <xf numFmtId="14" fontId="1" fillId="3" borderId="13" xfId="1" applyNumberFormat="1" applyFill="1" applyBorder="1" applyAlignment="1">
      <alignment horizontal="left" vertical="center"/>
    </xf>
    <xf numFmtId="14" fontId="1" fillId="3" borderId="15" xfId="1" applyNumberFormat="1" applyFill="1" applyBorder="1" applyAlignment="1">
      <alignment horizontal="left" vertical="center"/>
    </xf>
    <xf numFmtId="0" fontId="3" fillId="13" borderId="1" xfId="1" applyFont="1" applyFill="1" applyBorder="1" applyAlignment="1">
      <alignment horizontal="center" vertical="center" wrapText="1"/>
    </xf>
    <xf numFmtId="0" fontId="2" fillId="13" borderId="19" xfId="1" applyFont="1" applyFill="1" applyBorder="1" applyAlignment="1">
      <alignment horizontal="center"/>
    </xf>
    <xf numFmtId="0" fontId="2" fillId="13" borderId="20" xfId="1" applyFont="1" applyFill="1" applyBorder="1" applyAlignment="1">
      <alignment horizontal="center"/>
    </xf>
    <xf numFmtId="0" fontId="2" fillId="13" borderId="21" xfId="1" applyFont="1" applyFill="1" applyBorder="1" applyAlignment="1">
      <alignment horizontal="center"/>
    </xf>
    <xf numFmtId="164" fontId="3" fillId="13" borderId="22" xfId="1" applyNumberFormat="1" applyFont="1" applyFill="1" applyBorder="1" applyAlignment="1">
      <alignment horizontal="center"/>
    </xf>
    <xf numFmtId="164" fontId="3" fillId="13" borderId="23" xfId="1" applyNumberFormat="1" applyFont="1" applyFill="1" applyBorder="1" applyAlignment="1">
      <alignment horizontal="center"/>
    </xf>
    <xf numFmtId="164" fontId="3" fillId="13" borderId="24" xfId="1" applyNumberFormat="1" applyFont="1" applyFill="1" applyBorder="1" applyAlignment="1">
      <alignment horizontal="center"/>
    </xf>
    <xf numFmtId="14" fontId="1" fillId="0" borderId="0" xfId="1" applyNumberFormat="1" applyBorder="1" applyAlignment="1">
      <alignment horizontal="center"/>
    </xf>
    <xf numFmtId="0" fontId="2" fillId="13" borderId="16" xfId="1" applyFont="1" applyFill="1" applyBorder="1" applyAlignment="1">
      <alignment horizontal="center" vertical="center"/>
    </xf>
    <xf numFmtId="0" fontId="2" fillId="13" borderId="0" xfId="1" applyFont="1" applyFill="1" applyBorder="1" applyAlignment="1">
      <alignment horizontal="center" vertical="center"/>
    </xf>
    <xf numFmtId="0" fontId="2" fillId="13" borderId="17" xfId="1" applyFont="1" applyFill="1" applyBorder="1" applyAlignment="1">
      <alignment horizontal="center" vertical="center"/>
    </xf>
    <xf numFmtId="14" fontId="30" fillId="3" borderId="16" xfId="1" applyNumberFormat="1" applyFont="1" applyFill="1" applyBorder="1" applyAlignment="1">
      <alignment vertical="center"/>
    </xf>
    <xf numFmtId="14" fontId="30" fillId="3" borderId="0" xfId="1" applyNumberFormat="1" applyFont="1" applyFill="1" applyBorder="1" applyAlignment="1">
      <alignment vertical="center"/>
    </xf>
    <xf numFmtId="14" fontId="30" fillId="3" borderId="17" xfId="1" applyNumberFormat="1" applyFont="1" applyFill="1" applyBorder="1" applyAlignment="1">
      <alignment vertical="center"/>
    </xf>
    <xf numFmtId="14" fontId="30" fillId="3" borderId="29" xfId="1" applyNumberFormat="1" applyFont="1" applyFill="1" applyBorder="1" applyAlignment="1">
      <alignment vertical="center"/>
    </xf>
    <xf numFmtId="14" fontId="30" fillId="3" borderId="30" xfId="1" applyNumberFormat="1" applyFont="1" applyFill="1" applyBorder="1" applyAlignment="1">
      <alignment vertical="center"/>
    </xf>
    <xf numFmtId="14" fontId="30" fillId="3" borderId="18" xfId="1" applyNumberFormat="1" applyFont="1" applyFill="1" applyBorder="1" applyAlignment="1">
      <alignment vertical="center"/>
    </xf>
    <xf numFmtId="0" fontId="18" fillId="15" borderId="10" xfId="1" applyFont="1" applyFill="1" applyBorder="1" applyAlignment="1">
      <alignment horizontal="center" vertical="center"/>
    </xf>
    <xf numFmtId="0" fontId="18" fillId="15" borderId="11"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9" xfId="1" applyFont="1" applyFill="1" applyBorder="1" applyAlignment="1">
      <alignment horizontal="center" vertical="center" wrapText="1"/>
    </xf>
    <xf numFmtId="0" fontId="18" fillId="0" borderId="25" xfId="1" applyFont="1" applyFill="1" applyBorder="1" applyAlignment="1">
      <alignment horizontal="center" vertical="center" wrapText="1"/>
    </xf>
    <xf numFmtId="0" fontId="18" fillId="0" borderId="0" xfId="1" applyFont="1" applyBorder="1" applyAlignment="1">
      <alignment horizontal="center"/>
    </xf>
    <xf numFmtId="165" fontId="37" fillId="13" borderId="0" xfId="1" applyNumberFormat="1" applyFont="1" applyFill="1" applyAlignment="1">
      <alignment horizontal="center" vertical="center"/>
    </xf>
    <xf numFmtId="0" fontId="10" fillId="0" borderId="0" xfId="1" applyFont="1" applyAlignment="1">
      <alignment horizontal="center"/>
    </xf>
    <xf numFmtId="165" fontId="13" fillId="13" borderId="0" xfId="1" applyNumberFormat="1" applyFont="1" applyFill="1" applyAlignment="1">
      <alignment horizontal="center" vertical="center"/>
    </xf>
    <xf numFmtId="165" fontId="14" fillId="13" borderId="0" xfId="1" applyNumberFormat="1" applyFont="1" applyFill="1" applyAlignment="1">
      <alignment horizontal="center" vertical="center"/>
    </xf>
    <xf numFmtId="9" fontId="27" fillId="13" borderId="0" xfId="1" applyNumberFormat="1" applyFont="1" applyFill="1" applyAlignment="1">
      <alignment horizontal="left" vertical="center" wrapText="1"/>
    </xf>
    <xf numFmtId="166" fontId="17" fillId="13" borderId="0" xfId="1" applyNumberFormat="1" applyFont="1" applyFill="1" applyAlignment="1">
      <alignment horizontal="center" vertical="center"/>
    </xf>
    <xf numFmtId="165" fontId="10" fillId="0" borderId="0" xfId="1" applyNumberFormat="1" applyFont="1" applyAlignment="1">
      <alignment horizontal="right"/>
    </xf>
    <xf numFmtId="0" fontId="10" fillId="0" borderId="0" xfId="1" applyFont="1" applyAlignment="1">
      <alignment horizontal="right"/>
    </xf>
    <xf numFmtId="0" fontId="10" fillId="0" borderId="0" xfId="1" applyFont="1" applyAlignment="1">
      <alignment horizontal="left"/>
    </xf>
    <xf numFmtId="166" fontId="16" fillId="13" borderId="0" xfId="1" applyNumberFormat="1" applyFont="1" applyFill="1" applyAlignment="1">
      <alignment horizontal="left"/>
    </xf>
    <xf numFmtId="0" fontId="10" fillId="13" borderId="0" xfId="1" applyFont="1" applyFill="1" applyAlignment="1">
      <alignment horizontal="left"/>
    </xf>
    <xf numFmtId="0" fontId="10" fillId="0" borderId="7" xfId="1" applyFont="1" applyBorder="1" applyAlignment="1">
      <alignment horizontal="center"/>
    </xf>
    <xf numFmtId="0" fontId="10" fillId="0" borderId="3" xfId="1" applyFont="1" applyBorder="1" applyAlignment="1">
      <alignment horizontal="left" vertical="top" wrapText="1"/>
    </xf>
    <xf numFmtId="0" fontId="10" fillId="0" borderId="4" xfId="1" applyFont="1" applyBorder="1" applyAlignment="1">
      <alignment horizontal="left" vertical="top" wrapText="1"/>
    </xf>
    <xf numFmtId="0" fontId="10" fillId="0" borderId="5" xfId="1" applyFont="1" applyBorder="1" applyAlignment="1">
      <alignment horizontal="left" vertical="top" wrapText="1"/>
    </xf>
    <xf numFmtId="0" fontId="10" fillId="0" borderId="32" xfId="1" applyFont="1" applyBorder="1" applyAlignment="1">
      <alignment horizontal="left" vertical="top" wrapText="1"/>
    </xf>
    <xf numFmtId="0" fontId="10" fillId="0" borderId="0" xfId="1" applyFont="1" applyBorder="1" applyAlignment="1">
      <alignment horizontal="left" vertical="top" wrapText="1"/>
    </xf>
    <xf numFmtId="0" fontId="10" fillId="0" borderId="31" xfId="1" applyFont="1" applyBorder="1" applyAlignment="1">
      <alignment horizontal="left" vertical="top" wrapText="1"/>
    </xf>
    <xf numFmtId="0" fontId="10" fillId="0" borderId="6" xfId="1" applyFont="1" applyBorder="1" applyAlignment="1">
      <alignment horizontal="left" vertical="top" wrapText="1"/>
    </xf>
    <xf numFmtId="0" fontId="10" fillId="0" borderId="7" xfId="1" applyFont="1" applyBorder="1" applyAlignment="1">
      <alignment horizontal="left" vertical="top" wrapText="1"/>
    </xf>
    <xf numFmtId="0" fontId="10" fillId="0" borderId="8" xfId="1" applyFont="1" applyBorder="1" applyAlignment="1">
      <alignment horizontal="left" vertical="top" wrapText="1"/>
    </xf>
    <xf numFmtId="0" fontId="38" fillId="0" borderId="0" xfId="0" applyFont="1" applyAlignment="1">
      <alignment horizontal="distributed" wrapText="1"/>
    </xf>
    <xf numFmtId="0" fontId="38" fillId="0" borderId="0" xfId="0" applyFont="1" applyAlignment="1">
      <alignment horizontal="justify" wrapText="1"/>
    </xf>
    <xf numFmtId="0" fontId="39" fillId="0" borderId="0" xfId="0" applyFont="1" applyAlignment="1">
      <alignment horizontal="justify" wrapText="1"/>
    </xf>
    <xf numFmtId="0" fontId="39" fillId="0" borderId="0" xfId="0" applyFont="1" applyAlignment="1">
      <alignment horizontal="left" vertical="center"/>
    </xf>
    <xf numFmtId="0" fontId="38" fillId="0" borderId="0" xfId="0" applyFont="1" applyAlignment="1">
      <alignment horizontal="justify"/>
    </xf>
    <xf numFmtId="0" fontId="39" fillId="0" borderId="0" xfId="0" applyFont="1" applyBorder="1" applyAlignment="1">
      <alignment horizontal="left" vertical="center"/>
    </xf>
    <xf numFmtId="0" fontId="38" fillId="0" borderId="0" xfId="0" applyFont="1" applyBorder="1" applyAlignment="1">
      <alignment horizontal="justify" vertical="center" wrapText="1"/>
    </xf>
    <xf numFmtId="0" fontId="38" fillId="0" borderId="0" xfId="0" applyFont="1" applyAlignment="1">
      <alignment horizontal="justify" vertical="center" wrapText="1"/>
    </xf>
    <xf numFmtId="0" fontId="39" fillId="0" borderId="0" xfId="0" applyFont="1"/>
    <xf numFmtId="0" fontId="39" fillId="0" borderId="0" xfId="0" applyFont="1" applyAlignment="1">
      <alignment horizontal="left" vertical="top"/>
    </xf>
    <xf numFmtId="0" fontId="39" fillId="0" borderId="0" xfId="0" applyFont="1" applyAlignment="1">
      <alignment horizontal="left" wrapText="1"/>
    </xf>
    <xf numFmtId="0" fontId="41" fillId="0" borderId="0" xfId="0" applyFont="1" applyAlignment="1">
      <alignment horizontal="left"/>
    </xf>
    <xf numFmtId="0" fontId="38" fillId="0" borderId="0" xfId="0" applyFont="1" applyAlignment="1">
      <alignment horizontal="distributed"/>
    </xf>
    <xf numFmtId="0" fontId="39" fillId="0" borderId="0" xfId="0" applyFont="1" applyAlignment="1">
      <alignment horizontal="left"/>
    </xf>
    <xf numFmtId="0" fontId="38" fillId="0" borderId="0" xfId="0" applyFont="1"/>
    <xf numFmtId="166" fontId="38" fillId="0" borderId="0" xfId="0" applyNumberFormat="1" applyFont="1" applyAlignment="1">
      <alignment horizontal="justify" vertical="center" wrapText="1"/>
    </xf>
    <xf numFmtId="0" fontId="38" fillId="0" borderId="0" xfId="0" applyFont="1" applyAlignment="1">
      <alignment horizontal="center"/>
    </xf>
    <xf numFmtId="0" fontId="38" fillId="0" borderId="0" xfId="0" applyFont="1" applyAlignment="1">
      <alignment horizontal="left" vertical="center" wrapText="1"/>
    </xf>
    <xf numFmtId="0" fontId="38" fillId="0" borderId="0" xfId="0" applyFont="1" applyAlignment="1">
      <alignment horizontal="center" vertical="center" wrapText="1"/>
    </xf>
    <xf numFmtId="49" fontId="38" fillId="0" borderId="0" xfId="0" applyNumberFormat="1" applyFont="1" applyAlignment="1">
      <alignment horizontal="left"/>
    </xf>
    <xf numFmtId="0" fontId="38" fillId="0" borderId="0" xfId="0" applyFont="1" applyAlignment="1">
      <alignment horizontal="left"/>
    </xf>
    <xf numFmtId="0" fontId="38" fillId="0" borderId="0" xfId="0" applyFont="1" applyAlignment="1">
      <alignment horizontal="left" wrapText="1"/>
    </xf>
    <xf numFmtId="0" fontId="38" fillId="0" borderId="0" xfId="0" applyFont="1" applyAlignment="1">
      <alignment horizontal="justify" vertical="top" wrapText="1"/>
    </xf>
    <xf numFmtId="0" fontId="39" fillId="0" borderId="0" xfId="0" applyFont="1" applyAlignment="1">
      <alignment horizontal="justify" vertical="top" wrapText="1"/>
    </xf>
    <xf numFmtId="0" fontId="39" fillId="0" borderId="0" xfId="0" applyFont="1" applyBorder="1" applyAlignment="1">
      <alignment horizontal="justify" vertical="center" wrapText="1"/>
    </xf>
    <xf numFmtId="0" fontId="39" fillId="0" borderId="0" xfId="0" applyFont="1" applyAlignment="1">
      <alignment horizontal="justify" vertical="center" wrapText="1"/>
    </xf>
    <xf numFmtId="0" fontId="38" fillId="0" borderId="0" xfId="0" applyFont="1" applyAlignment="1">
      <alignment horizontal="justify" vertical="justify"/>
    </xf>
    <xf numFmtId="0" fontId="38" fillId="0" borderId="0" xfId="0" applyFont="1" applyAlignment="1">
      <alignment horizontal="distributed" vertical="top" wrapText="1"/>
    </xf>
  </cellXfs>
  <cellStyles count="19">
    <cellStyle name="Collegamento ipertestuale" xfId="2" builtinId="8" hidden="1"/>
    <cellStyle name="Collegamento ipertestuale" xfId="12" builtinId="8" hidden="1"/>
    <cellStyle name="Collegamento ipertestuale" xfId="14" builtinId="8" hidden="1"/>
    <cellStyle name="Collegamento ipertestuale" xfId="4" builtinId="8" hidden="1"/>
    <cellStyle name="Collegamento ipertestuale" xfId="6" builtinId="8" hidden="1"/>
    <cellStyle name="Collegamento ipertestuale" xfId="8" builtinId="8" hidden="1"/>
    <cellStyle name="Collegamento ipertestuale" xfId="10" builtinId="8" hidden="1"/>
    <cellStyle name="Collegamento ipertestuale" xfId="16" builtinId="8" hidden="1"/>
    <cellStyle name="Collegamento ipertestuale visitato" xfId="7" builtinId="9" hidden="1"/>
    <cellStyle name="Collegamento ipertestuale visitato" xfId="9" builtinId="9" hidden="1"/>
    <cellStyle name="Collegamento ipertestuale visitato" xfId="5" builtinId="9" hidden="1"/>
    <cellStyle name="Collegamento ipertestuale visitato" xfId="3" builtinId="9" hidden="1"/>
    <cellStyle name="Collegamento ipertestuale visitato" xfId="15" builtinId="9" hidden="1"/>
    <cellStyle name="Collegamento ipertestuale visitato" xfId="17" builtinId="9" hidden="1"/>
    <cellStyle name="Collegamento ipertestuale visitato" xfId="13" builtinId="9" hidden="1"/>
    <cellStyle name="Collegamento ipertestuale visitato" xfId="11" builtinId="9" hidden="1"/>
    <cellStyle name="Excel Built-in Normal" xfId="1" xr:uid="{00000000-0005-0000-0000-000010000000}"/>
    <cellStyle name="Normale" xfId="0" builtinId="0"/>
    <cellStyle name="Testo descrittivo" xfId="18" builtinId="53"/>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2F2F2"/>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DCE6F2"/>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FBBB"/>
      <color rgb="FFAD1506"/>
      <color rgb="FFC5D9F1"/>
      <color rgb="FF295291"/>
      <color rgb="FF8B1087"/>
      <color rgb="FF00940B"/>
      <color rgb="FFED8B00"/>
      <color rgb="FFE88EBF"/>
      <color rgb="FFCD1F15"/>
      <color rgb="FF00A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H$19" lockText="1" noThreeD="1"/>
</file>

<file path=xl/ctrlProps/ctrlProp10.xml><?xml version="1.0" encoding="utf-8"?>
<formControlPr xmlns="http://schemas.microsoft.com/office/spreadsheetml/2009/9/main" objectType="CheckBox" fmlaLink="$H$19" lockText="1" noThreeD="1"/>
</file>

<file path=xl/ctrlProps/ctrlProp11.xml><?xml version="1.0" encoding="utf-8"?>
<formControlPr xmlns="http://schemas.microsoft.com/office/spreadsheetml/2009/9/main" objectType="CheckBox" fmlaLink="$H$25"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H$35" lockText="1" noThreeD="1"/>
</file>

<file path=xl/ctrlProps/ctrlProp15.xml><?xml version="1.0" encoding="utf-8"?>
<formControlPr xmlns="http://schemas.microsoft.com/office/spreadsheetml/2009/9/main" objectType="CheckBox" fmlaLink="$H$37" lockText="1" noThreeD="1"/>
</file>

<file path=xl/ctrlProps/ctrlProp16.xml><?xml version="1.0" encoding="utf-8"?>
<formControlPr xmlns="http://schemas.microsoft.com/office/spreadsheetml/2009/9/main" objectType="CheckBox" fmlaLink="$H$39" lockText="1" noThreeD="1"/>
</file>

<file path=xl/ctrlProps/ctrlProp17.xml><?xml version="1.0" encoding="utf-8"?>
<formControlPr xmlns="http://schemas.microsoft.com/office/spreadsheetml/2009/9/main" objectType="CheckBox" fmlaLink="$H$41" lockText="1" noThreeD="1"/>
</file>

<file path=xl/ctrlProps/ctrlProp18.xml><?xml version="1.0" encoding="utf-8"?>
<formControlPr xmlns="http://schemas.microsoft.com/office/spreadsheetml/2009/9/main" objectType="CheckBox" fmlaLink="$H$43" lockText="1" noThreeD="1"/>
</file>

<file path=xl/ctrlProps/ctrlProp19.xml><?xml version="1.0" encoding="utf-8"?>
<formControlPr xmlns="http://schemas.microsoft.com/office/spreadsheetml/2009/9/main" objectType="CheckBox" fmlaLink="$H$45" lockText="1" noThreeD="1"/>
</file>

<file path=xl/ctrlProps/ctrlProp2.xml><?xml version="1.0" encoding="utf-8"?>
<formControlPr xmlns="http://schemas.microsoft.com/office/spreadsheetml/2009/9/main" objectType="CheckBox" fmlaLink="$H$24" lockText="1" noThreeD="1"/>
</file>

<file path=xl/ctrlProps/ctrlProp20.xml><?xml version="1.0" encoding="utf-8"?>
<formControlPr xmlns="http://schemas.microsoft.com/office/spreadsheetml/2009/9/main" objectType="CheckBox" fmlaLink="$H$30" lockText="1" noThreeD="1"/>
</file>

<file path=xl/ctrlProps/ctrlProp21.xml><?xml version="1.0" encoding="utf-8"?>
<formControlPr xmlns="http://schemas.microsoft.com/office/spreadsheetml/2009/9/main" objectType="CheckBox" fmlaLink="$H$16"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H$22" lockText="1" noThreeD="1"/>
</file>

<file path=xl/ctrlProps/ctrlProp24.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H$30" lockText="1" noThreeD="1"/>
</file>

<file path=xl/ctrlProps/ctrlProp4.xml><?xml version="1.0" encoding="utf-8"?>
<formControlPr xmlns="http://schemas.microsoft.com/office/spreadsheetml/2009/9/main" objectType="CheckBox" fmlaLink="$H$38" lockText="1" noThreeD="1"/>
</file>

<file path=xl/ctrlProps/ctrlProp5.xml><?xml version="1.0" encoding="utf-8"?>
<formControlPr xmlns="http://schemas.microsoft.com/office/spreadsheetml/2009/9/main" objectType="CheckBox" fmlaLink="$H$43" lockText="1" noThreeD="1"/>
</file>

<file path=xl/ctrlProps/ctrlProp6.xml><?xml version="1.0" encoding="utf-8"?>
<formControlPr xmlns="http://schemas.microsoft.com/office/spreadsheetml/2009/9/main" objectType="CheckBox" fmlaLink="$H$49" lockText="1" noThreeD="1"/>
</file>

<file path=xl/ctrlProps/ctrlProp7.xml><?xml version="1.0" encoding="utf-8"?>
<formControlPr xmlns="http://schemas.microsoft.com/office/spreadsheetml/2009/9/main" objectType="CheckBox" fmlaLink="$H$57" lockText="1" noThreeD="1"/>
</file>

<file path=xl/ctrlProps/ctrlProp8.xml><?xml version="1.0" encoding="utf-8"?>
<formControlPr xmlns="http://schemas.microsoft.com/office/spreadsheetml/2009/9/main" objectType="CheckBox" fmlaLink="$H$8" lockText="1" noThreeD="1"/>
</file>

<file path=xl/ctrlProps/ctrlProp9.xml><?xml version="1.0" encoding="utf-8"?>
<formControlPr xmlns="http://schemas.microsoft.com/office/spreadsheetml/2009/9/main" objectType="CheckBox" fmlaLink="$H$1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3</xdr:col>
      <xdr:colOff>2273300</xdr:colOff>
      <xdr:row>21</xdr:row>
      <xdr:rowOff>88900</xdr:rowOff>
    </xdr:from>
    <xdr:to>
      <xdr:col>3</xdr:col>
      <xdr:colOff>2463800</xdr:colOff>
      <xdr:row>23</xdr:row>
      <xdr:rowOff>0</xdr:rowOff>
    </xdr:to>
    <xdr:sp macro="" textlink="">
      <xdr:nvSpPr>
        <xdr:cNvPr id="3073" name="CasellaDiTesto 1">
          <a:extLst>
            <a:ext uri="{FF2B5EF4-FFF2-40B4-BE49-F238E27FC236}">
              <a16:creationId xmlns:a16="http://schemas.microsoft.com/office/drawing/2014/main" id="{00000000-0008-0000-0200-0000010C0000}"/>
            </a:ext>
          </a:extLst>
        </xdr:cNvPr>
        <xdr:cNvSpPr>
          <a:spLocks noChangeArrowheads="1"/>
        </xdr:cNvSpPr>
      </xdr:nvSpPr>
      <xdr:spPr bwMode="auto">
        <a:xfrm>
          <a:off x="2616200" y="4876800"/>
          <a:ext cx="190500" cy="2921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27</xdr:row>
      <xdr:rowOff>88900</xdr:rowOff>
    </xdr:from>
    <xdr:to>
      <xdr:col>3</xdr:col>
      <xdr:colOff>2463800</xdr:colOff>
      <xdr:row>29</xdr:row>
      <xdr:rowOff>152400</xdr:rowOff>
    </xdr:to>
    <xdr:sp macro="" textlink="">
      <xdr:nvSpPr>
        <xdr:cNvPr id="3074" name="CasellaDiTesto 20">
          <a:extLst>
            <a:ext uri="{FF2B5EF4-FFF2-40B4-BE49-F238E27FC236}">
              <a16:creationId xmlns:a16="http://schemas.microsoft.com/office/drawing/2014/main" id="{00000000-0008-0000-0200-0000020C0000}"/>
            </a:ext>
          </a:extLst>
        </xdr:cNvPr>
        <xdr:cNvSpPr>
          <a:spLocks noChangeArrowheads="1"/>
        </xdr:cNvSpPr>
      </xdr:nvSpPr>
      <xdr:spPr bwMode="auto">
        <a:xfrm>
          <a:off x="2616200" y="6477000"/>
          <a:ext cx="190500" cy="2921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49</xdr:row>
      <xdr:rowOff>152400</xdr:rowOff>
    </xdr:from>
    <xdr:to>
      <xdr:col>3</xdr:col>
      <xdr:colOff>2463800</xdr:colOff>
      <xdr:row>50</xdr:row>
      <xdr:rowOff>88900</xdr:rowOff>
    </xdr:to>
    <xdr:sp macro="" textlink="">
      <xdr:nvSpPr>
        <xdr:cNvPr id="3078" name="CasellaDiTesto 24">
          <a:extLst>
            <a:ext uri="{FF2B5EF4-FFF2-40B4-BE49-F238E27FC236}">
              <a16:creationId xmlns:a16="http://schemas.microsoft.com/office/drawing/2014/main" id="{00000000-0008-0000-0200-0000060C0000}"/>
            </a:ext>
          </a:extLst>
        </xdr:cNvPr>
        <xdr:cNvSpPr>
          <a:spLocks noChangeArrowheads="1"/>
        </xdr:cNvSpPr>
      </xdr:nvSpPr>
      <xdr:spPr bwMode="auto">
        <a:xfrm>
          <a:off x="2616200" y="9817100"/>
          <a:ext cx="190500" cy="3175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49</xdr:row>
      <xdr:rowOff>152400</xdr:rowOff>
    </xdr:from>
    <xdr:to>
      <xdr:col>3</xdr:col>
      <xdr:colOff>2463800</xdr:colOff>
      <xdr:row>50</xdr:row>
      <xdr:rowOff>88900</xdr:rowOff>
    </xdr:to>
    <xdr:sp macro="" textlink="">
      <xdr:nvSpPr>
        <xdr:cNvPr id="3079" name="CasellaDiTesto 27">
          <a:extLst>
            <a:ext uri="{FF2B5EF4-FFF2-40B4-BE49-F238E27FC236}">
              <a16:creationId xmlns:a16="http://schemas.microsoft.com/office/drawing/2014/main" id="{00000000-0008-0000-0200-0000070C0000}"/>
            </a:ext>
          </a:extLst>
        </xdr:cNvPr>
        <xdr:cNvSpPr>
          <a:spLocks noChangeArrowheads="1"/>
        </xdr:cNvSpPr>
      </xdr:nvSpPr>
      <xdr:spPr bwMode="auto">
        <a:xfrm>
          <a:off x="2616200" y="9817100"/>
          <a:ext cx="190500" cy="3175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49</xdr:row>
      <xdr:rowOff>152400</xdr:rowOff>
    </xdr:from>
    <xdr:to>
      <xdr:col>3</xdr:col>
      <xdr:colOff>2463800</xdr:colOff>
      <xdr:row>50</xdr:row>
      <xdr:rowOff>88900</xdr:rowOff>
    </xdr:to>
    <xdr:sp macro="" textlink="">
      <xdr:nvSpPr>
        <xdr:cNvPr id="3080" name="CasellaDiTesto 28">
          <a:extLst>
            <a:ext uri="{FF2B5EF4-FFF2-40B4-BE49-F238E27FC236}">
              <a16:creationId xmlns:a16="http://schemas.microsoft.com/office/drawing/2014/main" id="{00000000-0008-0000-0200-0000080C0000}"/>
            </a:ext>
          </a:extLst>
        </xdr:cNvPr>
        <xdr:cNvSpPr>
          <a:spLocks noChangeArrowheads="1"/>
        </xdr:cNvSpPr>
      </xdr:nvSpPr>
      <xdr:spPr bwMode="auto">
        <a:xfrm>
          <a:off x="2616200" y="9817100"/>
          <a:ext cx="190500" cy="3175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49</xdr:row>
      <xdr:rowOff>152400</xdr:rowOff>
    </xdr:from>
    <xdr:to>
      <xdr:col>3</xdr:col>
      <xdr:colOff>2463800</xdr:colOff>
      <xdr:row>50</xdr:row>
      <xdr:rowOff>88900</xdr:rowOff>
    </xdr:to>
    <xdr:sp macro="" textlink="">
      <xdr:nvSpPr>
        <xdr:cNvPr id="3081" name="CasellaDiTesto 29">
          <a:extLst>
            <a:ext uri="{FF2B5EF4-FFF2-40B4-BE49-F238E27FC236}">
              <a16:creationId xmlns:a16="http://schemas.microsoft.com/office/drawing/2014/main" id="{00000000-0008-0000-0200-0000090C0000}"/>
            </a:ext>
          </a:extLst>
        </xdr:cNvPr>
        <xdr:cNvSpPr>
          <a:spLocks noChangeArrowheads="1"/>
        </xdr:cNvSpPr>
      </xdr:nvSpPr>
      <xdr:spPr bwMode="auto">
        <a:xfrm>
          <a:off x="2616200" y="9817100"/>
          <a:ext cx="190500" cy="3175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49</xdr:row>
      <xdr:rowOff>152400</xdr:rowOff>
    </xdr:from>
    <xdr:to>
      <xdr:col>3</xdr:col>
      <xdr:colOff>2463800</xdr:colOff>
      <xdr:row>50</xdr:row>
      <xdr:rowOff>88900</xdr:rowOff>
    </xdr:to>
    <xdr:sp macro="" textlink="">
      <xdr:nvSpPr>
        <xdr:cNvPr id="3082" name="CasellaDiTesto 30">
          <a:extLst>
            <a:ext uri="{FF2B5EF4-FFF2-40B4-BE49-F238E27FC236}">
              <a16:creationId xmlns:a16="http://schemas.microsoft.com/office/drawing/2014/main" id="{00000000-0008-0000-0200-00000A0C0000}"/>
            </a:ext>
          </a:extLst>
        </xdr:cNvPr>
        <xdr:cNvSpPr>
          <a:spLocks noChangeArrowheads="1"/>
        </xdr:cNvSpPr>
      </xdr:nvSpPr>
      <xdr:spPr bwMode="auto">
        <a:xfrm>
          <a:off x="2616200" y="9817100"/>
          <a:ext cx="190500" cy="3175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49</xdr:row>
      <xdr:rowOff>152400</xdr:rowOff>
    </xdr:from>
    <xdr:to>
      <xdr:col>3</xdr:col>
      <xdr:colOff>2463800</xdr:colOff>
      <xdr:row>50</xdr:row>
      <xdr:rowOff>88900</xdr:rowOff>
    </xdr:to>
    <xdr:sp macro="" textlink="">
      <xdr:nvSpPr>
        <xdr:cNvPr id="3083" name="CasellaDiTesto 31">
          <a:extLst>
            <a:ext uri="{FF2B5EF4-FFF2-40B4-BE49-F238E27FC236}">
              <a16:creationId xmlns:a16="http://schemas.microsoft.com/office/drawing/2014/main" id="{00000000-0008-0000-0200-00000B0C0000}"/>
            </a:ext>
          </a:extLst>
        </xdr:cNvPr>
        <xdr:cNvSpPr>
          <a:spLocks noChangeArrowheads="1"/>
        </xdr:cNvSpPr>
      </xdr:nvSpPr>
      <xdr:spPr bwMode="auto">
        <a:xfrm>
          <a:off x="2616200" y="9817100"/>
          <a:ext cx="190500" cy="3175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27</xdr:row>
      <xdr:rowOff>0</xdr:rowOff>
    </xdr:from>
    <xdr:to>
      <xdr:col>3</xdr:col>
      <xdr:colOff>2463800</xdr:colOff>
      <xdr:row>27</xdr:row>
      <xdr:rowOff>50800</xdr:rowOff>
    </xdr:to>
    <xdr:sp macro="" textlink="">
      <xdr:nvSpPr>
        <xdr:cNvPr id="3084" name="CasellaDiTesto 32">
          <a:extLst>
            <a:ext uri="{FF2B5EF4-FFF2-40B4-BE49-F238E27FC236}">
              <a16:creationId xmlns:a16="http://schemas.microsoft.com/office/drawing/2014/main" id="{00000000-0008-0000-0200-00000C0C0000}"/>
            </a:ext>
          </a:extLst>
        </xdr:cNvPr>
        <xdr:cNvSpPr>
          <a:spLocks noChangeArrowheads="1"/>
        </xdr:cNvSpPr>
      </xdr:nvSpPr>
      <xdr:spPr bwMode="auto">
        <a:xfrm>
          <a:off x="2616200" y="6146800"/>
          <a:ext cx="190500" cy="2921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editAs="oneCell">
    <xdr:from>
      <xdr:col>0</xdr:col>
      <xdr:colOff>0</xdr:colOff>
      <xdr:row>0</xdr:row>
      <xdr:rowOff>0</xdr:rowOff>
    </xdr:from>
    <xdr:to>
      <xdr:col>3</xdr:col>
      <xdr:colOff>1743980</xdr:colOff>
      <xdr:row>4</xdr:row>
      <xdr:rowOff>107520</xdr:rowOff>
    </xdr:to>
    <xdr:pic>
      <xdr:nvPicPr>
        <xdr:cNvPr id="56" name="Immagine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0"/>
          <a:ext cx="2109740" cy="900000"/>
        </a:xfrm>
        <a:prstGeom prst="rect">
          <a:avLst/>
        </a:prstGeom>
      </xdr:spPr>
    </xdr:pic>
    <xdr:clientData/>
  </xdr:twoCellAnchor>
  <xdr:twoCellAnchor editAs="oneCell">
    <xdr:from>
      <xdr:col>5</xdr:col>
      <xdr:colOff>426720</xdr:colOff>
      <xdr:row>0</xdr:row>
      <xdr:rowOff>190500</xdr:rowOff>
    </xdr:from>
    <xdr:to>
      <xdr:col>9</xdr:col>
      <xdr:colOff>536537</xdr:colOff>
      <xdr:row>3</xdr:row>
      <xdr:rowOff>136140</xdr:rowOff>
    </xdr:to>
    <xdr:pic>
      <xdr:nvPicPr>
        <xdr:cNvPr id="59" name="Immagine 58">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2"/>
        <a:stretch>
          <a:fillRect/>
        </a:stretch>
      </xdr:blipFill>
      <xdr:spPr>
        <a:xfrm>
          <a:off x="4838700" y="190500"/>
          <a:ext cx="1191857" cy="540000"/>
        </a:xfrm>
        <a:prstGeom prst="rect">
          <a:avLst/>
        </a:prstGeom>
      </xdr:spPr>
    </xdr:pic>
    <xdr:clientData/>
  </xdr:twoCellAnchor>
  <xdr:twoCellAnchor>
    <xdr:from>
      <xdr:col>3</xdr:col>
      <xdr:colOff>2273300</xdr:colOff>
      <xdr:row>40</xdr:row>
      <xdr:rowOff>88900</xdr:rowOff>
    </xdr:from>
    <xdr:to>
      <xdr:col>3</xdr:col>
      <xdr:colOff>2463800</xdr:colOff>
      <xdr:row>42</xdr:row>
      <xdr:rowOff>0</xdr:rowOff>
    </xdr:to>
    <xdr:sp macro="" textlink="">
      <xdr:nvSpPr>
        <xdr:cNvPr id="60" name="CasellaDiTesto 1">
          <a:extLst>
            <a:ext uri="{FF2B5EF4-FFF2-40B4-BE49-F238E27FC236}">
              <a16:creationId xmlns:a16="http://schemas.microsoft.com/office/drawing/2014/main" id="{00000000-0008-0000-0200-00003C000000}"/>
            </a:ext>
          </a:extLst>
        </xdr:cNvPr>
        <xdr:cNvSpPr>
          <a:spLocks noChangeArrowheads="1"/>
        </xdr:cNvSpPr>
      </xdr:nvSpPr>
      <xdr:spPr bwMode="auto">
        <a:xfrm>
          <a:off x="2631440" y="3441700"/>
          <a:ext cx="190500" cy="14732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46</xdr:row>
      <xdr:rowOff>88900</xdr:rowOff>
    </xdr:from>
    <xdr:to>
      <xdr:col>3</xdr:col>
      <xdr:colOff>2463800</xdr:colOff>
      <xdr:row>48</xdr:row>
      <xdr:rowOff>152400</xdr:rowOff>
    </xdr:to>
    <xdr:sp macro="" textlink="">
      <xdr:nvSpPr>
        <xdr:cNvPr id="62" name="CasellaDiTesto 20">
          <a:extLst>
            <a:ext uri="{FF2B5EF4-FFF2-40B4-BE49-F238E27FC236}">
              <a16:creationId xmlns:a16="http://schemas.microsoft.com/office/drawing/2014/main" id="{00000000-0008-0000-0200-00003E000000}"/>
            </a:ext>
          </a:extLst>
        </xdr:cNvPr>
        <xdr:cNvSpPr>
          <a:spLocks noChangeArrowheads="1"/>
        </xdr:cNvSpPr>
      </xdr:nvSpPr>
      <xdr:spPr bwMode="auto">
        <a:xfrm>
          <a:off x="2631440" y="4424680"/>
          <a:ext cx="190500" cy="29972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xdr:twoCellAnchor>
    <xdr:from>
      <xdr:col>3</xdr:col>
      <xdr:colOff>2273300</xdr:colOff>
      <xdr:row>46</xdr:row>
      <xdr:rowOff>0</xdr:rowOff>
    </xdr:from>
    <xdr:to>
      <xdr:col>3</xdr:col>
      <xdr:colOff>2463800</xdr:colOff>
      <xdr:row>46</xdr:row>
      <xdr:rowOff>50800</xdr:rowOff>
    </xdr:to>
    <xdr:sp macro="" textlink="">
      <xdr:nvSpPr>
        <xdr:cNvPr id="63" name="CasellaDiTesto 32">
          <a:extLst>
            <a:ext uri="{FF2B5EF4-FFF2-40B4-BE49-F238E27FC236}">
              <a16:creationId xmlns:a16="http://schemas.microsoft.com/office/drawing/2014/main" id="{00000000-0008-0000-0200-00003F000000}"/>
            </a:ext>
          </a:extLst>
        </xdr:cNvPr>
        <xdr:cNvSpPr>
          <a:spLocks noChangeArrowheads="1"/>
        </xdr:cNvSpPr>
      </xdr:nvSpPr>
      <xdr:spPr bwMode="auto">
        <a:xfrm>
          <a:off x="2631440" y="4335780"/>
          <a:ext cx="190500" cy="5080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cap="flat">
              <a:solidFill>
                <a:srgbClr val="808080"/>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pPr algn="ctr"/>
          <a:endParaRPr lang="it-IT"/>
        </a:p>
      </xdr:txBody>
    </xdr:sp>
    <xdr:clientData/>
  </xdr:twoCellAnchor>
  <mc:AlternateContent xmlns:mc="http://schemas.openxmlformats.org/markup-compatibility/2006">
    <mc:Choice xmlns:a14="http://schemas.microsoft.com/office/drawing/2010/main" Requires="a14">
      <xdr:twoCellAnchor editAs="oneCell">
        <xdr:from>
          <xdr:col>1</xdr:col>
          <xdr:colOff>15240</xdr:colOff>
          <xdr:row>15</xdr:row>
          <xdr:rowOff>114300</xdr:rowOff>
        </xdr:from>
        <xdr:to>
          <xdr:col>2</xdr:col>
          <xdr:colOff>15240</xdr:colOff>
          <xdr:row>17</xdr:row>
          <xdr:rowOff>15240</xdr:rowOff>
        </xdr:to>
        <xdr:sp macro="" textlink="">
          <xdr:nvSpPr>
            <xdr:cNvPr id="1025" name="Check Box 1" descr=" "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20</xdr:row>
          <xdr:rowOff>22860</xdr:rowOff>
        </xdr:from>
        <xdr:to>
          <xdr:col>2</xdr:col>
          <xdr:colOff>15240</xdr:colOff>
          <xdr:row>22</xdr:row>
          <xdr:rowOff>7620</xdr:rowOff>
        </xdr:to>
        <xdr:sp macro="" textlink="">
          <xdr:nvSpPr>
            <xdr:cNvPr id="1027" name="Check Box 3" descr=" "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30480</xdr:rowOff>
        </xdr:from>
        <xdr:to>
          <xdr:col>2</xdr:col>
          <xdr:colOff>22860</xdr:colOff>
          <xdr:row>28</xdr:row>
          <xdr:rowOff>15240</xdr:rowOff>
        </xdr:to>
        <xdr:sp macro="" textlink="">
          <xdr:nvSpPr>
            <xdr:cNvPr id="1029" name="Check Box 5" descr=" "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34</xdr:row>
          <xdr:rowOff>22860</xdr:rowOff>
        </xdr:from>
        <xdr:to>
          <xdr:col>2</xdr:col>
          <xdr:colOff>15240</xdr:colOff>
          <xdr:row>36</xdr:row>
          <xdr:rowOff>7620</xdr:rowOff>
        </xdr:to>
        <xdr:sp macro="" textlink="">
          <xdr:nvSpPr>
            <xdr:cNvPr id="1031" name="Check Box 7" descr=" "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22860</xdr:rowOff>
        </xdr:from>
        <xdr:to>
          <xdr:col>2</xdr:col>
          <xdr:colOff>0</xdr:colOff>
          <xdr:row>41</xdr:row>
          <xdr:rowOff>7620</xdr:rowOff>
        </xdr:to>
        <xdr:sp macro="" textlink="">
          <xdr:nvSpPr>
            <xdr:cNvPr id="1033" name="Check Box 9" descr=" "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45</xdr:row>
          <xdr:rowOff>30480</xdr:rowOff>
        </xdr:from>
        <xdr:to>
          <xdr:col>2</xdr:col>
          <xdr:colOff>15240</xdr:colOff>
          <xdr:row>47</xdr:row>
          <xdr:rowOff>15240</xdr:rowOff>
        </xdr:to>
        <xdr:sp macro="" textlink="">
          <xdr:nvSpPr>
            <xdr:cNvPr id="1034" name="Check Box 10" descr=" "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53</xdr:row>
          <xdr:rowOff>114300</xdr:rowOff>
        </xdr:from>
        <xdr:to>
          <xdr:col>2</xdr:col>
          <xdr:colOff>15240</xdr:colOff>
          <xdr:row>55</xdr:row>
          <xdr:rowOff>22860</xdr:rowOff>
        </xdr:to>
        <xdr:sp macro="" textlink="">
          <xdr:nvSpPr>
            <xdr:cNvPr id="1035" name="Check Box 11" descr=" "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xdr:col>
      <xdr:colOff>12630</xdr:colOff>
      <xdr:row>61</xdr:row>
      <xdr:rowOff>35670</xdr:rowOff>
    </xdr:from>
    <xdr:ext cx="789228" cy="684000"/>
    <xdr:pic>
      <xdr:nvPicPr>
        <xdr:cNvPr id="8" name="Immagine 3">
          <a:extLst>
            <a:ext uri="{FF2B5EF4-FFF2-40B4-BE49-F238E27FC236}">
              <a16:creationId xmlns:a16="http://schemas.microsoft.com/office/drawing/2014/main" id="{00000000-0008-0000-0300-000008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618" t="22910" r="16640" b="27156"/>
        <a:stretch/>
      </xdr:blipFill>
      <xdr:spPr bwMode="auto">
        <a:xfrm>
          <a:off x="340290" y="8684370"/>
          <a:ext cx="789228" cy="68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0</xdr:rowOff>
    </xdr:from>
    <xdr:to>
      <xdr:col>3</xdr:col>
      <xdr:colOff>1743980</xdr:colOff>
      <xdr:row>4</xdr:row>
      <xdr:rowOff>107520</xdr:rowOff>
    </xdr:to>
    <xdr:pic>
      <xdr:nvPicPr>
        <xdr:cNvPr id="5" name="Immagin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0" y="0"/>
          <a:ext cx="2109740" cy="900000"/>
        </a:xfrm>
        <a:prstGeom prst="rect">
          <a:avLst/>
        </a:prstGeom>
      </xdr:spPr>
    </xdr:pic>
    <xdr:clientData/>
  </xdr:twoCellAnchor>
  <xdr:twoCellAnchor editAs="oneCell">
    <xdr:from>
      <xdr:col>5</xdr:col>
      <xdr:colOff>426720</xdr:colOff>
      <xdr:row>0</xdr:row>
      <xdr:rowOff>190500</xdr:rowOff>
    </xdr:from>
    <xdr:to>
      <xdr:col>9</xdr:col>
      <xdr:colOff>536537</xdr:colOff>
      <xdr:row>3</xdr:row>
      <xdr:rowOff>136140</xdr:rowOff>
    </xdr:to>
    <xdr:pic>
      <xdr:nvPicPr>
        <xdr:cNvPr id="6" name="Immagin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stretch>
          <a:fillRect/>
        </a:stretch>
      </xdr:blipFill>
      <xdr:spPr>
        <a:xfrm>
          <a:off x="4838700" y="190500"/>
          <a:ext cx="119185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15240</xdr:colOff>
          <xdr:row>6</xdr:row>
          <xdr:rowOff>38100</xdr:rowOff>
        </xdr:from>
        <xdr:to>
          <xdr:col>2</xdr:col>
          <xdr:colOff>22860</xdr:colOff>
          <xdr:row>8</xdr:row>
          <xdr:rowOff>22860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10</xdr:row>
          <xdr:rowOff>0</xdr:rowOff>
        </xdr:from>
        <xdr:to>
          <xdr:col>2</xdr:col>
          <xdr:colOff>22860</xdr:colOff>
          <xdr:row>11</xdr:row>
          <xdr:rowOff>22860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18</xdr:row>
          <xdr:rowOff>0</xdr:rowOff>
        </xdr:from>
        <xdr:to>
          <xdr:col>2</xdr:col>
          <xdr:colOff>22860</xdr:colOff>
          <xdr:row>19</xdr:row>
          <xdr:rowOff>22860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24</xdr:row>
          <xdr:rowOff>0</xdr:rowOff>
        </xdr:from>
        <xdr:to>
          <xdr:col>2</xdr:col>
          <xdr:colOff>22860</xdr:colOff>
          <xdr:row>25</xdr:row>
          <xdr:rowOff>22860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27</xdr:row>
          <xdr:rowOff>0</xdr:rowOff>
        </xdr:from>
        <xdr:to>
          <xdr:col>2</xdr:col>
          <xdr:colOff>22860</xdr:colOff>
          <xdr:row>28</xdr:row>
          <xdr:rowOff>22860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27</xdr:row>
          <xdr:rowOff>0</xdr:rowOff>
        </xdr:from>
        <xdr:to>
          <xdr:col>2</xdr:col>
          <xdr:colOff>22860</xdr:colOff>
          <xdr:row>28</xdr:row>
          <xdr:rowOff>22860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34</xdr:row>
          <xdr:rowOff>0</xdr:rowOff>
        </xdr:from>
        <xdr:to>
          <xdr:col>2</xdr:col>
          <xdr:colOff>22860</xdr:colOff>
          <xdr:row>36</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36</xdr:row>
          <xdr:rowOff>0</xdr:rowOff>
        </xdr:from>
        <xdr:to>
          <xdr:col>2</xdr:col>
          <xdr:colOff>22860</xdr:colOff>
          <xdr:row>38</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38</xdr:row>
          <xdr:rowOff>0</xdr:rowOff>
        </xdr:from>
        <xdr:to>
          <xdr:col>2</xdr:col>
          <xdr:colOff>22860</xdr:colOff>
          <xdr:row>40</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40</xdr:row>
          <xdr:rowOff>0</xdr:rowOff>
        </xdr:from>
        <xdr:to>
          <xdr:col>2</xdr:col>
          <xdr:colOff>22860</xdr:colOff>
          <xdr:row>42</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42</xdr:row>
          <xdr:rowOff>0</xdr:rowOff>
        </xdr:from>
        <xdr:to>
          <xdr:col>2</xdr:col>
          <xdr:colOff>22860</xdr:colOff>
          <xdr:row>44</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44</xdr:row>
          <xdr:rowOff>0</xdr:rowOff>
        </xdr:from>
        <xdr:to>
          <xdr:col>2</xdr:col>
          <xdr:colOff>22860</xdr:colOff>
          <xdr:row>45</xdr:row>
          <xdr:rowOff>22860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29</xdr:row>
          <xdr:rowOff>0</xdr:rowOff>
        </xdr:from>
        <xdr:to>
          <xdr:col>2</xdr:col>
          <xdr:colOff>22860</xdr:colOff>
          <xdr:row>30</xdr:row>
          <xdr:rowOff>22860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3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15</xdr:row>
          <xdr:rowOff>0</xdr:rowOff>
        </xdr:from>
        <xdr:to>
          <xdr:col>2</xdr:col>
          <xdr:colOff>22860</xdr:colOff>
          <xdr:row>16</xdr:row>
          <xdr:rowOff>22860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3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27</xdr:row>
          <xdr:rowOff>0</xdr:rowOff>
        </xdr:from>
        <xdr:to>
          <xdr:col>2</xdr:col>
          <xdr:colOff>22860</xdr:colOff>
          <xdr:row>28</xdr:row>
          <xdr:rowOff>22860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3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21</xdr:row>
          <xdr:rowOff>0</xdr:rowOff>
        </xdr:from>
        <xdr:to>
          <xdr:col>2</xdr:col>
          <xdr:colOff>22860</xdr:colOff>
          <xdr:row>22</xdr:row>
          <xdr:rowOff>22860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3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27</xdr:row>
          <xdr:rowOff>0</xdr:rowOff>
        </xdr:from>
        <xdr:to>
          <xdr:col>2</xdr:col>
          <xdr:colOff>22860</xdr:colOff>
          <xdr:row>28</xdr:row>
          <xdr:rowOff>22860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3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27</xdr:row>
          <xdr:rowOff>0</xdr:rowOff>
        </xdr:from>
        <xdr:to>
          <xdr:col>2</xdr:col>
          <xdr:colOff>22860</xdr:colOff>
          <xdr:row>28</xdr:row>
          <xdr:rowOff>22860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3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45720</xdr:colOff>
          <xdr:row>69</xdr:row>
          <xdr:rowOff>121920</xdr:rowOff>
        </xdr:from>
        <xdr:to>
          <xdr:col>5</xdr:col>
          <xdr:colOff>121920</xdr:colOff>
          <xdr:row>71</xdr:row>
          <xdr:rowOff>15240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1706880</xdr:colOff>
          <xdr:row>69</xdr:row>
          <xdr:rowOff>121920</xdr:rowOff>
        </xdr:from>
        <xdr:to>
          <xdr:col>6</xdr:col>
          <xdr:colOff>114300</xdr:colOff>
          <xdr:row>71</xdr:row>
          <xdr:rowOff>15240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vmlDrawing" Target="../drawings/vmlDrawing2.v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printerSettings" Target="../printerSettings/printerSettings4.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2"/>
  <sheetViews>
    <sheetView topLeftCell="A202" workbookViewId="0">
      <selection activeCell="E209" sqref="E209:E210"/>
    </sheetView>
  </sheetViews>
  <sheetFormatPr defaultColWidth="8.88671875" defaultRowHeight="30" customHeight="1" x14ac:dyDescent="0.25"/>
  <cols>
    <col min="1" max="1" width="17.5546875" bestFit="1" customWidth="1"/>
    <col min="2" max="2" width="5.44140625" customWidth="1"/>
    <col min="3" max="3" width="19.5546875" bestFit="1" customWidth="1"/>
    <col min="5" max="5" width="80.6640625" customWidth="1"/>
  </cols>
  <sheetData>
    <row r="1" spans="1:5" ht="30" customHeight="1" x14ac:dyDescent="0.25">
      <c r="A1" s="34" t="s">
        <v>153</v>
      </c>
      <c r="B1" t="s">
        <v>154</v>
      </c>
      <c r="C1" t="s">
        <v>155</v>
      </c>
      <c r="E1" s="172" t="s">
        <v>423</v>
      </c>
    </row>
    <row r="2" spans="1:5" ht="30" customHeight="1" x14ac:dyDescent="0.25">
      <c r="E2" s="172"/>
    </row>
    <row r="3" spans="1:5" ht="30" customHeight="1" x14ac:dyDescent="0.25">
      <c r="A3" s="34" t="s">
        <v>153</v>
      </c>
      <c r="B3" t="s">
        <v>160</v>
      </c>
      <c r="C3" t="s">
        <v>161</v>
      </c>
      <c r="E3" s="172" t="s">
        <v>423</v>
      </c>
    </row>
    <row r="4" spans="1:5" ht="30" customHeight="1" x14ac:dyDescent="0.25">
      <c r="E4" s="172"/>
    </row>
    <row r="5" spans="1:5" ht="30" customHeight="1" x14ac:dyDescent="0.25">
      <c r="A5" s="34" t="s">
        <v>153</v>
      </c>
      <c r="B5" t="s">
        <v>158</v>
      </c>
      <c r="C5" t="s">
        <v>159</v>
      </c>
      <c r="E5" s="172" t="s">
        <v>423</v>
      </c>
    </row>
    <row r="6" spans="1:5" ht="30" customHeight="1" x14ac:dyDescent="0.25">
      <c r="E6" s="172"/>
    </row>
    <row r="7" spans="1:5" ht="30" customHeight="1" x14ac:dyDescent="0.25">
      <c r="A7" s="34" t="s">
        <v>153</v>
      </c>
      <c r="B7" t="s">
        <v>156</v>
      </c>
      <c r="C7" t="s">
        <v>157</v>
      </c>
      <c r="E7" s="172" t="s">
        <v>423</v>
      </c>
    </row>
    <row r="8" spans="1:5" ht="30" customHeight="1" x14ac:dyDescent="0.25">
      <c r="E8" s="172"/>
    </row>
    <row r="9" spans="1:5" ht="30" customHeight="1" x14ac:dyDescent="0.25">
      <c r="A9" t="s">
        <v>188</v>
      </c>
      <c r="B9" t="s">
        <v>191</v>
      </c>
      <c r="C9" t="s">
        <v>192</v>
      </c>
      <c r="E9" t="s">
        <v>192</v>
      </c>
    </row>
    <row r="11" spans="1:5" ht="30" customHeight="1" x14ac:dyDescent="0.25">
      <c r="A11" t="s">
        <v>188</v>
      </c>
      <c r="B11" t="s">
        <v>189</v>
      </c>
      <c r="C11" t="s">
        <v>190</v>
      </c>
      <c r="E11" t="s">
        <v>190</v>
      </c>
    </row>
    <row r="13" spans="1:5" ht="30" customHeight="1" x14ac:dyDescent="0.25">
      <c r="A13" t="s">
        <v>193</v>
      </c>
      <c r="B13" t="s">
        <v>194</v>
      </c>
      <c r="C13" t="s">
        <v>195</v>
      </c>
      <c r="E13" t="s">
        <v>195</v>
      </c>
    </row>
    <row r="15" spans="1:5" ht="30" customHeight="1" x14ac:dyDescent="0.25">
      <c r="A15" t="s">
        <v>193</v>
      </c>
      <c r="B15" t="s">
        <v>196</v>
      </c>
      <c r="C15" t="s">
        <v>197</v>
      </c>
      <c r="E15" t="s">
        <v>197</v>
      </c>
    </row>
    <row r="17" spans="1:5" ht="30" customHeight="1" x14ac:dyDescent="0.25">
      <c r="A17" t="s">
        <v>193</v>
      </c>
      <c r="B17" t="s">
        <v>200</v>
      </c>
      <c r="C17" t="s">
        <v>201</v>
      </c>
      <c r="E17" t="s">
        <v>201</v>
      </c>
    </row>
    <row r="19" spans="1:5" ht="30" customHeight="1" x14ac:dyDescent="0.25">
      <c r="A19" t="s">
        <v>193</v>
      </c>
      <c r="B19" t="s">
        <v>198</v>
      </c>
      <c r="C19" t="s">
        <v>199</v>
      </c>
      <c r="E19" t="s">
        <v>199</v>
      </c>
    </row>
    <row r="21" spans="1:5" ht="30" customHeight="1" x14ac:dyDescent="0.25">
      <c r="A21" s="34" t="s">
        <v>193</v>
      </c>
      <c r="B21" t="s">
        <v>202</v>
      </c>
      <c r="C21" t="s">
        <v>203</v>
      </c>
      <c r="E21" s="172" t="s">
        <v>424</v>
      </c>
    </row>
    <row r="22" spans="1:5" ht="30" customHeight="1" x14ac:dyDescent="0.25">
      <c r="E22" s="172"/>
    </row>
    <row r="23" spans="1:5" ht="30" customHeight="1" x14ac:dyDescent="0.25">
      <c r="A23" t="s">
        <v>167</v>
      </c>
      <c r="B23" t="s">
        <v>174</v>
      </c>
      <c r="C23" t="s">
        <v>175</v>
      </c>
      <c r="E23" t="s">
        <v>175</v>
      </c>
    </row>
    <row r="25" spans="1:5" ht="30" customHeight="1" x14ac:dyDescent="0.25">
      <c r="A25" t="s">
        <v>167</v>
      </c>
      <c r="B25" t="s">
        <v>170</v>
      </c>
      <c r="C25" t="s">
        <v>171</v>
      </c>
      <c r="E25" t="s">
        <v>171</v>
      </c>
    </row>
    <row r="27" spans="1:5" ht="30" customHeight="1" x14ac:dyDescent="0.25">
      <c r="A27" s="34" t="s">
        <v>167</v>
      </c>
      <c r="B27" t="s">
        <v>168</v>
      </c>
      <c r="C27" t="s">
        <v>169</v>
      </c>
      <c r="E27" s="172" t="s">
        <v>425</v>
      </c>
    </row>
    <row r="28" spans="1:5" ht="30" customHeight="1" x14ac:dyDescent="0.25">
      <c r="E28" s="172"/>
    </row>
    <row r="29" spans="1:5" ht="30" customHeight="1" x14ac:dyDescent="0.25">
      <c r="A29" s="34" t="s">
        <v>167</v>
      </c>
      <c r="B29" t="s">
        <v>172</v>
      </c>
      <c r="C29" t="s">
        <v>173</v>
      </c>
      <c r="E29" s="172" t="s">
        <v>426</v>
      </c>
    </row>
    <row r="30" spans="1:5" ht="30" customHeight="1" x14ac:dyDescent="0.25">
      <c r="E30" s="172"/>
    </row>
    <row r="31" spans="1:5" ht="30" customHeight="1" x14ac:dyDescent="0.25">
      <c r="A31" t="s">
        <v>167</v>
      </c>
      <c r="B31" t="s">
        <v>176</v>
      </c>
      <c r="C31" t="s">
        <v>177</v>
      </c>
      <c r="E31" t="s">
        <v>177</v>
      </c>
    </row>
    <row r="33" spans="1:5" ht="30" customHeight="1" x14ac:dyDescent="0.25">
      <c r="A33" s="34" t="s">
        <v>101</v>
      </c>
      <c r="B33" t="s">
        <v>35</v>
      </c>
      <c r="C33" t="s">
        <v>109</v>
      </c>
      <c r="E33" s="172" t="s">
        <v>241</v>
      </c>
    </row>
    <row r="34" spans="1:5" ht="30" customHeight="1" x14ac:dyDescent="0.25">
      <c r="E34" s="172"/>
    </row>
    <row r="35" spans="1:5" ht="30" customHeight="1" x14ac:dyDescent="0.25">
      <c r="A35" s="169" t="s">
        <v>101</v>
      </c>
      <c r="B35" t="s">
        <v>2</v>
      </c>
      <c r="C35" t="s">
        <v>110</v>
      </c>
      <c r="E35" s="172" t="s">
        <v>110</v>
      </c>
    </row>
    <row r="36" spans="1:5" ht="30" customHeight="1" x14ac:dyDescent="0.25">
      <c r="E36" s="172"/>
    </row>
    <row r="37" spans="1:5" ht="30" customHeight="1" x14ac:dyDescent="0.25">
      <c r="A37" s="34" t="s">
        <v>101</v>
      </c>
      <c r="B37" t="s">
        <v>235</v>
      </c>
      <c r="C37" t="s">
        <v>112</v>
      </c>
      <c r="E37" s="173" t="s">
        <v>416</v>
      </c>
    </row>
    <row r="38" spans="1:5" ht="30" customHeight="1" x14ac:dyDescent="0.25">
      <c r="E38" s="173"/>
    </row>
    <row r="39" spans="1:5" ht="30" customHeight="1" x14ac:dyDescent="0.25">
      <c r="A39" t="s">
        <v>101</v>
      </c>
      <c r="B39" t="s">
        <v>107</v>
      </c>
      <c r="C39" t="s">
        <v>108</v>
      </c>
      <c r="E39" s="171" t="s">
        <v>108</v>
      </c>
    </row>
    <row r="40" spans="1:5" ht="30" customHeight="1" x14ac:dyDescent="0.25">
      <c r="E40" s="171"/>
    </row>
    <row r="41" spans="1:5" ht="30" customHeight="1" x14ac:dyDescent="0.25">
      <c r="A41" s="34" t="s">
        <v>101</v>
      </c>
      <c r="B41" t="s">
        <v>102</v>
      </c>
      <c r="C41" t="s">
        <v>103</v>
      </c>
      <c r="E41" s="172" t="s">
        <v>418</v>
      </c>
    </row>
    <row r="42" spans="1:5" ht="30" customHeight="1" x14ac:dyDescent="0.25">
      <c r="E42" s="172"/>
    </row>
    <row r="43" spans="1:5" ht="30" customHeight="1" x14ac:dyDescent="0.25">
      <c r="A43" s="34" t="s">
        <v>101</v>
      </c>
      <c r="B43" t="s">
        <v>104</v>
      </c>
      <c r="C43" t="s">
        <v>105</v>
      </c>
      <c r="E43" s="172" t="s">
        <v>415</v>
      </c>
    </row>
    <row r="44" spans="1:5" ht="30" customHeight="1" x14ac:dyDescent="0.25">
      <c r="E44" s="172"/>
    </row>
    <row r="45" spans="1:5" ht="30" customHeight="1" x14ac:dyDescent="0.25">
      <c r="A45" s="34" t="s">
        <v>101</v>
      </c>
      <c r="B45" t="s">
        <v>24</v>
      </c>
      <c r="C45" t="s">
        <v>111</v>
      </c>
      <c r="E45" s="171" t="s">
        <v>417</v>
      </c>
    </row>
    <row r="46" spans="1:5" ht="30" customHeight="1" x14ac:dyDescent="0.25">
      <c r="E46" s="171"/>
    </row>
    <row r="47" spans="1:5" ht="30" customHeight="1" x14ac:dyDescent="0.25">
      <c r="A47" t="s">
        <v>101</v>
      </c>
      <c r="B47" t="s">
        <v>21</v>
      </c>
      <c r="C47" t="s">
        <v>106</v>
      </c>
      <c r="E47" s="171" t="s">
        <v>106</v>
      </c>
    </row>
    <row r="48" spans="1:5" ht="30" customHeight="1" x14ac:dyDescent="0.25">
      <c r="E48" s="171"/>
    </row>
    <row r="49" spans="1:5" ht="30" customHeight="1" x14ac:dyDescent="0.25">
      <c r="A49" s="34" t="s">
        <v>101</v>
      </c>
      <c r="B49" t="s">
        <v>113</v>
      </c>
      <c r="C49" t="s">
        <v>114</v>
      </c>
      <c r="E49" s="173" t="s">
        <v>439</v>
      </c>
    </row>
    <row r="50" spans="1:5" ht="30" customHeight="1" x14ac:dyDescent="0.25">
      <c r="E50" s="173"/>
    </row>
    <row r="51" spans="1:5" ht="30" customHeight="1" x14ac:dyDescent="0.25">
      <c r="A51" s="34" t="s">
        <v>89</v>
      </c>
      <c r="B51" t="s">
        <v>41</v>
      </c>
      <c r="C51" t="s">
        <v>91</v>
      </c>
      <c r="E51" s="171" t="s">
        <v>413</v>
      </c>
    </row>
    <row r="52" spans="1:5" ht="30" customHeight="1" x14ac:dyDescent="0.25">
      <c r="E52" s="171"/>
    </row>
    <row r="53" spans="1:5" ht="30" customHeight="1" x14ac:dyDescent="0.25">
      <c r="A53" s="34" t="s">
        <v>89</v>
      </c>
      <c r="B53" t="s">
        <v>39</v>
      </c>
      <c r="C53" t="s">
        <v>93</v>
      </c>
      <c r="E53" s="171" t="s">
        <v>413</v>
      </c>
    </row>
    <row r="54" spans="1:5" ht="30" customHeight="1" x14ac:dyDescent="0.25">
      <c r="E54" s="171"/>
    </row>
    <row r="55" spans="1:5" ht="30" customHeight="1" x14ac:dyDescent="0.25">
      <c r="A55" s="34" t="s">
        <v>89</v>
      </c>
      <c r="B55" t="s">
        <v>42</v>
      </c>
      <c r="C55" t="s">
        <v>92</v>
      </c>
      <c r="E55" s="171" t="s">
        <v>414</v>
      </c>
    </row>
    <row r="56" spans="1:5" ht="30" customHeight="1" x14ac:dyDescent="0.25">
      <c r="E56" s="171"/>
    </row>
    <row r="57" spans="1:5" ht="30" customHeight="1" x14ac:dyDescent="0.25">
      <c r="A57" s="34" t="s">
        <v>89</v>
      </c>
      <c r="B57" t="s">
        <v>43</v>
      </c>
      <c r="C57" t="s">
        <v>90</v>
      </c>
      <c r="E57" s="171" t="s">
        <v>413</v>
      </c>
    </row>
    <row r="58" spans="1:5" ht="30" customHeight="1" x14ac:dyDescent="0.25">
      <c r="E58" s="171"/>
    </row>
    <row r="59" spans="1:5" ht="30" customHeight="1" x14ac:dyDescent="0.25">
      <c r="A59" t="s">
        <v>145</v>
      </c>
      <c r="B59" t="s">
        <v>151</v>
      </c>
      <c r="C59" t="s">
        <v>152</v>
      </c>
      <c r="E59" t="s">
        <v>152</v>
      </c>
    </row>
    <row r="61" spans="1:5" ht="30" customHeight="1" x14ac:dyDescent="0.25">
      <c r="A61" t="s">
        <v>145</v>
      </c>
      <c r="B61" t="s">
        <v>149</v>
      </c>
      <c r="C61" t="s">
        <v>150</v>
      </c>
      <c r="E61" t="s">
        <v>150</v>
      </c>
    </row>
    <row r="63" spans="1:5" ht="30" customHeight="1" x14ac:dyDescent="0.25">
      <c r="A63" s="34" t="s">
        <v>145</v>
      </c>
      <c r="B63" t="s">
        <v>15</v>
      </c>
      <c r="C63" t="s">
        <v>147</v>
      </c>
      <c r="E63" s="171" t="s">
        <v>427</v>
      </c>
    </row>
    <row r="64" spans="1:5" ht="30" customHeight="1" x14ac:dyDescent="0.25">
      <c r="E64" s="171"/>
    </row>
    <row r="65" spans="1:5" ht="30" customHeight="1" x14ac:dyDescent="0.25">
      <c r="A65" s="34" t="s">
        <v>145</v>
      </c>
      <c r="B65" t="s">
        <v>14</v>
      </c>
      <c r="C65" t="s">
        <v>148</v>
      </c>
      <c r="E65" s="171" t="s">
        <v>428</v>
      </c>
    </row>
    <row r="66" spans="1:5" ht="30" customHeight="1" x14ac:dyDescent="0.25">
      <c r="E66" s="171"/>
    </row>
    <row r="67" spans="1:5" ht="30" customHeight="1" x14ac:dyDescent="0.25">
      <c r="A67" s="34" t="s">
        <v>145</v>
      </c>
      <c r="B67" t="s">
        <v>32</v>
      </c>
      <c r="C67" t="s">
        <v>146</v>
      </c>
      <c r="E67" s="172" t="s">
        <v>429</v>
      </c>
    </row>
    <row r="68" spans="1:5" ht="30" customHeight="1" x14ac:dyDescent="0.25">
      <c r="E68" s="172"/>
    </row>
    <row r="69" spans="1:5" ht="30" customHeight="1" x14ac:dyDescent="0.25">
      <c r="A69" s="34" t="s">
        <v>94</v>
      </c>
      <c r="B69" t="s">
        <v>0</v>
      </c>
      <c r="C69" t="s">
        <v>99</v>
      </c>
      <c r="E69" s="172" t="s">
        <v>242</v>
      </c>
    </row>
    <row r="70" spans="1:5" ht="30" customHeight="1" x14ac:dyDescent="0.25">
      <c r="E70" s="172"/>
    </row>
    <row r="71" spans="1:5" ht="30" customHeight="1" x14ac:dyDescent="0.25">
      <c r="A71" s="34" t="s">
        <v>94</v>
      </c>
      <c r="B71" t="s">
        <v>95</v>
      </c>
      <c r="C71" t="s">
        <v>96</v>
      </c>
      <c r="E71" s="172" t="s">
        <v>240</v>
      </c>
    </row>
    <row r="72" spans="1:5" ht="30" customHeight="1" x14ac:dyDescent="0.25">
      <c r="E72" s="172"/>
    </row>
    <row r="73" spans="1:5" ht="30" customHeight="1" x14ac:dyDescent="0.25">
      <c r="A73" s="169" t="s">
        <v>94</v>
      </c>
      <c r="B73" t="s">
        <v>20</v>
      </c>
      <c r="C73" t="s">
        <v>100</v>
      </c>
      <c r="E73" s="171" t="s">
        <v>100</v>
      </c>
    </row>
    <row r="74" spans="1:5" ht="30" customHeight="1" x14ac:dyDescent="0.25">
      <c r="E74" s="171"/>
    </row>
    <row r="75" spans="1:5" ht="30" customHeight="1" x14ac:dyDescent="0.25">
      <c r="A75" s="34" t="s">
        <v>94</v>
      </c>
      <c r="B75" t="s">
        <v>97</v>
      </c>
      <c r="C75" t="s">
        <v>98</v>
      </c>
      <c r="E75" s="172" t="s">
        <v>240</v>
      </c>
    </row>
    <row r="76" spans="1:5" ht="30" customHeight="1" x14ac:dyDescent="0.25">
      <c r="E76" s="172"/>
    </row>
    <row r="77" spans="1:5" ht="30" customHeight="1" x14ac:dyDescent="0.25">
      <c r="A77" s="34" t="s">
        <v>60</v>
      </c>
      <c r="B77" t="s">
        <v>45</v>
      </c>
      <c r="C77" t="s">
        <v>67</v>
      </c>
      <c r="E77" s="171" t="s">
        <v>408</v>
      </c>
    </row>
    <row r="78" spans="1:5" ht="30" customHeight="1" x14ac:dyDescent="0.25">
      <c r="E78" s="171"/>
    </row>
    <row r="79" spans="1:5" ht="30" customHeight="1" x14ac:dyDescent="0.25">
      <c r="A79" s="34" t="s">
        <v>60</v>
      </c>
      <c r="B79" t="s">
        <v>13</v>
      </c>
      <c r="C79" t="s">
        <v>68</v>
      </c>
      <c r="E79" s="171" t="s">
        <v>409</v>
      </c>
    </row>
    <row r="80" spans="1:5" ht="30" customHeight="1" x14ac:dyDescent="0.25">
      <c r="E80" s="171"/>
    </row>
    <row r="81" spans="1:5" ht="30" customHeight="1" x14ac:dyDescent="0.25">
      <c r="A81" s="34" t="s">
        <v>60</v>
      </c>
      <c r="B81" t="s">
        <v>62</v>
      </c>
      <c r="C81" t="s">
        <v>63</v>
      </c>
      <c r="E81" s="171" t="s">
        <v>440</v>
      </c>
    </row>
    <row r="82" spans="1:5" ht="30" customHeight="1" x14ac:dyDescent="0.25">
      <c r="E82" s="171"/>
    </row>
    <row r="83" spans="1:5" ht="30" customHeight="1" x14ac:dyDescent="0.25">
      <c r="A83" s="34" t="s">
        <v>60</v>
      </c>
      <c r="B83" t="s">
        <v>71</v>
      </c>
      <c r="C83" t="s">
        <v>72</v>
      </c>
      <c r="E83" s="171" t="s">
        <v>243</v>
      </c>
    </row>
    <row r="84" spans="1:5" ht="30" customHeight="1" x14ac:dyDescent="0.25">
      <c r="E84" s="171"/>
    </row>
    <row r="85" spans="1:5" ht="30" customHeight="1" x14ac:dyDescent="0.25">
      <c r="A85" t="s">
        <v>60</v>
      </c>
      <c r="B85" t="s">
        <v>22</v>
      </c>
      <c r="C85" t="s">
        <v>74</v>
      </c>
      <c r="E85" s="171" t="s">
        <v>74</v>
      </c>
    </row>
    <row r="86" spans="1:5" ht="30" customHeight="1" x14ac:dyDescent="0.25">
      <c r="E86" s="171"/>
    </row>
    <row r="87" spans="1:5" ht="30" customHeight="1" x14ac:dyDescent="0.25">
      <c r="A87" s="169" t="s">
        <v>60</v>
      </c>
      <c r="B87" t="s">
        <v>75</v>
      </c>
      <c r="C87" t="s">
        <v>76</v>
      </c>
      <c r="E87" s="172" t="s">
        <v>76</v>
      </c>
    </row>
    <row r="88" spans="1:5" ht="30" customHeight="1" x14ac:dyDescent="0.25">
      <c r="E88" s="172"/>
    </row>
    <row r="89" spans="1:5" ht="30" customHeight="1" x14ac:dyDescent="0.25">
      <c r="A89" s="34" t="s">
        <v>60</v>
      </c>
      <c r="B89" t="s">
        <v>234</v>
      </c>
      <c r="C89" t="s">
        <v>233</v>
      </c>
      <c r="E89" s="172" t="s">
        <v>410</v>
      </c>
    </row>
    <row r="90" spans="1:5" ht="30" customHeight="1" x14ac:dyDescent="0.25">
      <c r="E90" s="172"/>
    </row>
    <row r="91" spans="1:5" ht="30" customHeight="1" x14ac:dyDescent="0.25">
      <c r="A91" s="34" t="s">
        <v>60</v>
      </c>
      <c r="B91" t="s">
        <v>65</v>
      </c>
      <c r="C91" t="s">
        <v>66</v>
      </c>
      <c r="E91" s="172" t="s">
        <v>410</v>
      </c>
    </row>
    <row r="92" spans="1:5" ht="30" customHeight="1" x14ac:dyDescent="0.25">
      <c r="E92" s="172"/>
    </row>
    <row r="93" spans="1:5" ht="30" customHeight="1" x14ac:dyDescent="0.25">
      <c r="A93" s="169" t="s">
        <v>60</v>
      </c>
      <c r="B93" t="s">
        <v>1</v>
      </c>
      <c r="C93" t="s">
        <v>73</v>
      </c>
      <c r="E93" s="172" t="s">
        <v>73</v>
      </c>
    </row>
    <row r="94" spans="1:5" ht="30" customHeight="1" x14ac:dyDescent="0.25">
      <c r="E94" s="172"/>
    </row>
    <row r="95" spans="1:5" ht="30" customHeight="1" x14ac:dyDescent="0.25">
      <c r="A95" s="34" t="s">
        <v>60</v>
      </c>
      <c r="B95" t="s">
        <v>69</v>
      </c>
      <c r="C95" t="s">
        <v>70</v>
      </c>
      <c r="E95" s="172" t="s">
        <v>441</v>
      </c>
    </row>
    <row r="96" spans="1:5" ht="30" customHeight="1" x14ac:dyDescent="0.25">
      <c r="E96" s="172"/>
    </row>
    <row r="97" spans="1:5" ht="30" customHeight="1" x14ac:dyDescent="0.25">
      <c r="A97" t="s">
        <v>60</v>
      </c>
      <c r="B97" t="s">
        <v>44</v>
      </c>
      <c r="C97" t="s">
        <v>64</v>
      </c>
      <c r="E97" s="171" t="s">
        <v>64</v>
      </c>
    </row>
    <row r="98" spans="1:5" ht="30" customHeight="1" x14ac:dyDescent="0.25">
      <c r="E98" s="171"/>
    </row>
    <row r="99" spans="1:5" ht="30" customHeight="1" x14ac:dyDescent="0.25">
      <c r="A99" t="s">
        <v>60</v>
      </c>
      <c r="B99" t="s">
        <v>19</v>
      </c>
      <c r="C99" t="s">
        <v>61</v>
      </c>
      <c r="E99" s="171" t="s">
        <v>61</v>
      </c>
    </row>
    <row r="100" spans="1:5" ht="30" customHeight="1" x14ac:dyDescent="0.25">
      <c r="E100" s="171"/>
    </row>
    <row r="101" spans="1:5" ht="30" customHeight="1" x14ac:dyDescent="0.25">
      <c r="A101" s="34" t="s">
        <v>137</v>
      </c>
      <c r="B101" t="s">
        <v>139</v>
      </c>
      <c r="C101" t="s">
        <v>140</v>
      </c>
      <c r="E101" s="172" t="s">
        <v>420</v>
      </c>
    </row>
    <row r="102" spans="1:5" ht="30" customHeight="1" x14ac:dyDescent="0.25">
      <c r="E102" s="172"/>
    </row>
    <row r="103" spans="1:5" ht="30" customHeight="1" x14ac:dyDescent="0.25">
      <c r="A103" t="s">
        <v>137</v>
      </c>
      <c r="B103" t="s">
        <v>143</v>
      </c>
      <c r="C103" t="s">
        <v>144</v>
      </c>
      <c r="E103" t="s">
        <v>144</v>
      </c>
    </row>
    <row r="105" spans="1:5" ht="30" customHeight="1" x14ac:dyDescent="0.25">
      <c r="A105" t="s">
        <v>137</v>
      </c>
      <c r="B105" t="s">
        <v>141</v>
      </c>
      <c r="C105" t="s">
        <v>142</v>
      </c>
      <c r="E105" t="s">
        <v>142</v>
      </c>
    </row>
    <row r="107" spans="1:5" ht="30" customHeight="1" x14ac:dyDescent="0.25">
      <c r="A107" s="34" t="s">
        <v>137</v>
      </c>
      <c r="B107" t="s">
        <v>402</v>
      </c>
      <c r="C107" t="s">
        <v>138</v>
      </c>
      <c r="E107" s="172" t="s">
        <v>419</v>
      </c>
    </row>
    <row r="108" spans="1:5" ht="30" customHeight="1" x14ac:dyDescent="0.25">
      <c r="E108" s="172"/>
    </row>
    <row r="109" spans="1:5" ht="30" customHeight="1" x14ac:dyDescent="0.25">
      <c r="A109" s="34" t="s">
        <v>137</v>
      </c>
      <c r="B109" t="s">
        <v>421</v>
      </c>
      <c r="C109" t="s">
        <v>138</v>
      </c>
      <c r="E109" s="172" t="s">
        <v>422</v>
      </c>
    </row>
    <row r="110" spans="1:5" ht="30" customHeight="1" x14ac:dyDescent="0.25">
      <c r="E110" s="172"/>
    </row>
    <row r="111" spans="1:5" ht="30" customHeight="1" x14ac:dyDescent="0.25">
      <c r="A111" s="34" t="s">
        <v>162</v>
      </c>
      <c r="B111" t="s">
        <v>163</v>
      </c>
      <c r="C111" t="s">
        <v>164</v>
      </c>
      <c r="E111" s="172" t="s">
        <v>430</v>
      </c>
    </row>
    <row r="112" spans="1:5" ht="30" customHeight="1" x14ac:dyDescent="0.25">
      <c r="E112" s="172"/>
    </row>
    <row r="113" spans="1:5" ht="30" customHeight="1" x14ac:dyDescent="0.25">
      <c r="A113" t="s">
        <v>162</v>
      </c>
      <c r="B113" t="s">
        <v>165</v>
      </c>
      <c r="C113" t="s">
        <v>166</v>
      </c>
      <c r="E113" t="s">
        <v>166</v>
      </c>
    </row>
    <row r="115" spans="1:5" ht="30" customHeight="1" x14ac:dyDescent="0.25">
      <c r="A115" s="169" t="s">
        <v>46</v>
      </c>
      <c r="B115" t="s">
        <v>53</v>
      </c>
      <c r="C115" t="s">
        <v>54</v>
      </c>
      <c r="E115" t="s">
        <v>54</v>
      </c>
    </row>
    <row r="117" spans="1:5" ht="30" customHeight="1" x14ac:dyDescent="0.25">
      <c r="A117" s="34" t="s">
        <v>46</v>
      </c>
      <c r="B117" t="s">
        <v>29</v>
      </c>
      <c r="C117" t="s">
        <v>52</v>
      </c>
      <c r="E117" s="171" t="s">
        <v>248</v>
      </c>
    </row>
    <row r="118" spans="1:5" ht="30" customHeight="1" x14ac:dyDescent="0.25">
      <c r="E118" s="171"/>
    </row>
    <row r="119" spans="1:5" ht="30" customHeight="1" x14ac:dyDescent="0.25">
      <c r="A119" s="34" t="s">
        <v>46</v>
      </c>
      <c r="B119" t="s">
        <v>36</v>
      </c>
      <c r="C119" t="s">
        <v>55</v>
      </c>
      <c r="E119" s="171" t="s">
        <v>403</v>
      </c>
    </row>
    <row r="120" spans="1:5" ht="30" customHeight="1" x14ac:dyDescent="0.25">
      <c r="E120" s="171"/>
    </row>
    <row r="121" spans="1:5" ht="30" customHeight="1" x14ac:dyDescent="0.25">
      <c r="A121" s="34" t="s">
        <v>46</v>
      </c>
      <c r="B121" t="s">
        <v>442</v>
      </c>
      <c r="C121" t="s">
        <v>444</v>
      </c>
      <c r="E121" s="171" t="s">
        <v>443</v>
      </c>
    </row>
    <row r="122" spans="1:5" ht="30" customHeight="1" x14ac:dyDescent="0.25">
      <c r="E122" s="171"/>
    </row>
    <row r="123" spans="1:5" ht="30" customHeight="1" x14ac:dyDescent="0.25">
      <c r="A123" s="34" t="s">
        <v>46</v>
      </c>
      <c r="B123" t="s">
        <v>38</v>
      </c>
      <c r="C123" t="s">
        <v>51</v>
      </c>
      <c r="E123" s="171" t="s">
        <v>403</v>
      </c>
    </row>
    <row r="124" spans="1:5" ht="30" customHeight="1" x14ac:dyDescent="0.25">
      <c r="E124" s="171"/>
    </row>
    <row r="125" spans="1:5" ht="30" customHeight="1" x14ac:dyDescent="0.25">
      <c r="A125" t="s">
        <v>46</v>
      </c>
      <c r="B125" t="s">
        <v>47</v>
      </c>
      <c r="C125" t="s">
        <v>48</v>
      </c>
      <c r="E125" t="s">
        <v>236</v>
      </c>
    </row>
    <row r="127" spans="1:5" ht="30" customHeight="1" x14ac:dyDescent="0.25">
      <c r="A127" s="34" t="s">
        <v>46</v>
      </c>
      <c r="B127" t="s">
        <v>56</v>
      </c>
      <c r="C127" t="s">
        <v>57</v>
      </c>
      <c r="E127" s="171" t="s">
        <v>404</v>
      </c>
    </row>
    <row r="128" spans="1:5" ht="30" customHeight="1" x14ac:dyDescent="0.25">
      <c r="E128" s="171"/>
    </row>
    <row r="129" spans="1:5" ht="30" customHeight="1" x14ac:dyDescent="0.25">
      <c r="A129" s="169" t="s">
        <v>46</v>
      </c>
      <c r="B129" t="s">
        <v>49</v>
      </c>
      <c r="C129" t="s">
        <v>50</v>
      </c>
      <c r="E129" s="171" t="s">
        <v>50</v>
      </c>
    </row>
    <row r="130" spans="1:5" ht="30" customHeight="1" x14ac:dyDescent="0.25">
      <c r="E130" s="171"/>
    </row>
    <row r="131" spans="1:5" ht="30" customHeight="1" x14ac:dyDescent="0.25">
      <c r="A131" s="34" t="s">
        <v>178</v>
      </c>
      <c r="B131" t="s">
        <v>181</v>
      </c>
      <c r="C131" t="s">
        <v>182</v>
      </c>
      <c r="E131" s="171" t="s">
        <v>432</v>
      </c>
    </row>
    <row r="132" spans="1:5" ht="30" customHeight="1" x14ac:dyDescent="0.25">
      <c r="E132" s="171"/>
    </row>
    <row r="133" spans="1:5" ht="30" customHeight="1" x14ac:dyDescent="0.25">
      <c r="A133" s="34" t="s">
        <v>178</v>
      </c>
      <c r="B133" t="s">
        <v>185</v>
      </c>
      <c r="C133" t="s">
        <v>186</v>
      </c>
      <c r="E133" s="171" t="s">
        <v>247</v>
      </c>
    </row>
    <row r="134" spans="1:5" ht="30" customHeight="1" x14ac:dyDescent="0.25">
      <c r="E134" s="171"/>
    </row>
    <row r="135" spans="1:5" ht="30" customHeight="1" x14ac:dyDescent="0.25">
      <c r="A135" s="34" t="s">
        <v>178</v>
      </c>
      <c r="B135" t="s">
        <v>179</v>
      </c>
      <c r="C135" t="s">
        <v>180</v>
      </c>
      <c r="E135" s="171" t="s">
        <v>431</v>
      </c>
    </row>
    <row r="136" spans="1:5" ht="30" customHeight="1" x14ac:dyDescent="0.25">
      <c r="E136" s="171"/>
    </row>
    <row r="137" spans="1:5" ht="30" customHeight="1" x14ac:dyDescent="0.25">
      <c r="A137" s="34" t="s">
        <v>178</v>
      </c>
      <c r="B137" t="s">
        <v>31</v>
      </c>
      <c r="C137" t="s">
        <v>187</v>
      </c>
      <c r="E137" s="171" t="s">
        <v>247</v>
      </c>
    </row>
    <row r="138" spans="1:5" ht="30" customHeight="1" x14ac:dyDescent="0.25">
      <c r="E138" s="171"/>
    </row>
    <row r="139" spans="1:5" ht="30" customHeight="1" x14ac:dyDescent="0.25">
      <c r="A139" s="34" t="s">
        <v>178</v>
      </c>
      <c r="B139" t="s">
        <v>183</v>
      </c>
      <c r="C139" t="s">
        <v>184</v>
      </c>
      <c r="E139" s="171" t="s">
        <v>247</v>
      </c>
    </row>
    <row r="140" spans="1:5" ht="30" customHeight="1" x14ac:dyDescent="0.25">
      <c r="E140" s="171"/>
    </row>
    <row r="141" spans="1:5" ht="30" customHeight="1" x14ac:dyDescent="0.3">
      <c r="A141" s="34" t="s">
        <v>223</v>
      </c>
      <c r="B141" t="s">
        <v>228</v>
      </c>
      <c r="C141" t="s">
        <v>229</v>
      </c>
      <c r="E141" s="170" t="s">
        <v>433</v>
      </c>
    </row>
    <row r="143" spans="1:5" ht="30" customHeight="1" x14ac:dyDescent="0.25">
      <c r="A143" t="s">
        <v>223</v>
      </c>
      <c r="B143" t="s">
        <v>226</v>
      </c>
      <c r="C143" t="s">
        <v>227</v>
      </c>
      <c r="E143" t="s">
        <v>227</v>
      </c>
    </row>
    <row r="145" spans="1:5" ht="30" customHeight="1" x14ac:dyDescent="0.25">
      <c r="A145" t="s">
        <v>223</v>
      </c>
      <c r="B145" t="s">
        <v>230</v>
      </c>
      <c r="C145" t="s">
        <v>231</v>
      </c>
      <c r="E145" t="s">
        <v>231</v>
      </c>
    </row>
    <row r="147" spans="1:5" ht="30" customHeight="1" x14ac:dyDescent="0.3">
      <c r="A147" s="34" t="s">
        <v>223</v>
      </c>
      <c r="B147" t="s">
        <v>224</v>
      </c>
      <c r="C147" t="s">
        <v>225</v>
      </c>
      <c r="E147" s="170" t="s">
        <v>434</v>
      </c>
    </row>
    <row r="149" spans="1:5" ht="30" customHeight="1" x14ac:dyDescent="0.25">
      <c r="A149" t="s">
        <v>204</v>
      </c>
      <c r="B149" t="s">
        <v>211</v>
      </c>
      <c r="C149" t="s">
        <v>212</v>
      </c>
      <c r="E149" t="s">
        <v>212</v>
      </c>
    </row>
    <row r="151" spans="1:5" ht="30" customHeight="1" x14ac:dyDescent="0.25">
      <c r="A151" t="s">
        <v>204</v>
      </c>
      <c r="B151" t="s">
        <v>213</v>
      </c>
      <c r="C151" t="s">
        <v>214</v>
      </c>
      <c r="E151" t="s">
        <v>214</v>
      </c>
    </row>
    <row r="153" spans="1:5" ht="30" customHeight="1" x14ac:dyDescent="0.25">
      <c r="A153" t="s">
        <v>204</v>
      </c>
      <c r="B153" t="s">
        <v>217</v>
      </c>
      <c r="C153" t="s">
        <v>218</v>
      </c>
      <c r="E153" t="s">
        <v>218</v>
      </c>
    </row>
    <row r="155" spans="1:5" ht="30" customHeight="1" x14ac:dyDescent="0.25">
      <c r="A155" t="s">
        <v>204</v>
      </c>
      <c r="B155" t="s">
        <v>215</v>
      </c>
      <c r="C155" t="s">
        <v>216</v>
      </c>
      <c r="E155" t="s">
        <v>216</v>
      </c>
    </row>
    <row r="157" spans="1:5" ht="30" customHeight="1" x14ac:dyDescent="0.25">
      <c r="A157" t="s">
        <v>204</v>
      </c>
      <c r="B157" t="s">
        <v>209</v>
      </c>
      <c r="C157" t="s">
        <v>210</v>
      </c>
      <c r="E157" t="s">
        <v>210</v>
      </c>
    </row>
    <row r="159" spans="1:5" ht="30" customHeight="1" x14ac:dyDescent="0.25">
      <c r="A159" t="s">
        <v>204</v>
      </c>
      <c r="B159" t="s">
        <v>207</v>
      </c>
      <c r="C159" t="s">
        <v>208</v>
      </c>
      <c r="E159" t="s">
        <v>208</v>
      </c>
    </row>
    <row r="161" spans="1:5" ht="30" customHeight="1" x14ac:dyDescent="0.25">
      <c r="A161" t="s">
        <v>204</v>
      </c>
      <c r="B161" t="s">
        <v>219</v>
      </c>
      <c r="C161" t="s">
        <v>220</v>
      </c>
      <c r="E161" t="s">
        <v>220</v>
      </c>
    </row>
    <row r="163" spans="1:5" ht="30" customHeight="1" x14ac:dyDescent="0.25">
      <c r="A163" t="s">
        <v>204</v>
      </c>
      <c r="B163" t="s">
        <v>221</v>
      </c>
      <c r="C163" t="s">
        <v>222</v>
      </c>
      <c r="E163" t="s">
        <v>222</v>
      </c>
    </row>
    <row r="165" spans="1:5" ht="30" customHeight="1" x14ac:dyDescent="0.3">
      <c r="A165" s="34" t="s">
        <v>204</v>
      </c>
      <c r="B165" t="s">
        <v>205</v>
      </c>
      <c r="C165" t="s">
        <v>206</v>
      </c>
      <c r="E165" s="170" t="s">
        <v>406</v>
      </c>
    </row>
    <row r="167" spans="1:5" ht="30" customHeight="1" x14ac:dyDescent="0.25">
      <c r="A167" t="s">
        <v>115</v>
      </c>
      <c r="B167" t="s">
        <v>125</v>
      </c>
      <c r="C167" t="s">
        <v>126</v>
      </c>
      <c r="E167" t="s">
        <v>126</v>
      </c>
    </row>
    <row r="169" spans="1:5" ht="30" customHeight="1" x14ac:dyDescent="0.3">
      <c r="A169" s="34" t="s">
        <v>115</v>
      </c>
      <c r="B169" t="s">
        <v>120</v>
      </c>
      <c r="C169" t="s">
        <v>121</v>
      </c>
      <c r="E169" s="170" t="s">
        <v>405</v>
      </c>
    </row>
    <row r="171" spans="1:5" ht="30" customHeight="1" x14ac:dyDescent="0.25">
      <c r="A171" t="s">
        <v>115</v>
      </c>
      <c r="B171" t="s">
        <v>129</v>
      </c>
      <c r="C171" t="s">
        <v>130</v>
      </c>
      <c r="E171" t="s">
        <v>130</v>
      </c>
    </row>
    <row r="173" spans="1:5" ht="30" customHeight="1" x14ac:dyDescent="0.3">
      <c r="A173" s="34" t="s">
        <v>115</v>
      </c>
      <c r="B173" t="s">
        <v>122</v>
      </c>
      <c r="C173" t="s">
        <v>123</v>
      </c>
      <c r="E173" s="170" t="s">
        <v>435</v>
      </c>
    </row>
    <row r="175" spans="1:5" ht="30" customHeight="1" x14ac:dyDescent="0.25">
      <c r="A175" s="34" t="s">
        <v>115</v>
      </c>
      <c r="B175" t="s">
        <v>23</v>
      </c>
      <c r="C175" t="s">
        <v>118</v>
      </c>
      <c r="E175" s="171" t="s">
        <v>436</v>
      </c>
    </row>
    <row r="176" spans="1:5" ht="30" customHeight="1" x14ac:dyDescent="0.25">
      <c r="E176" s="171"/>
    </row>
    <row r="177" spans="1:5" ht="30" customHeight="1" x14ac:dyDescent="0.25">
      <c r="A177" s="34" t="s">
        <v>115</v>
      </c>
      <c r="B177" t="s">
        <v>116</v>
      </c>
      <c r="C177" t="s">
        <v>117</v>
      </c>
      <c r="E177" s="171" t="s">
        <v>435</v>
      </c>
    </row>
    <row r="178" spans="1:5" ht="30" customHeight="1" x14ac:dyDescent="0.25">
      <c r="E178" s="171"/>
    </row>
    <row r="179" spans="1:5" ht="30" customHeight="1" x14ac:dyDescent="0.25">
      <c r="A179" s="34" t="s">
        <v>115</v>
      </c>
      <c r="B179" t="s">
        <v>28</v>
      </c>
      <c r="C179" t="s">
        <v>124</v>
      </c>
      <c r="E179" s="171" t="s">
        <v>435</v>
      </c>
    </row>
    <row r="180" spans="1:5" ht="30" customHeight="1" x14ac:dyDescent="0.25">
      <c r="E180" s="171"/>
    </row>
    <row r="181" spans="1:5" ht="30" customHeight="1" x14ac:dyDescent="0.25">
      <c r="A181" t="s">
        <v>115</v>
      </c>
      <c r="B181" t="s">
        <v>131</v>
      </c>
      <c r="C181" t="s">
        <v>132</v>
      </c>
      <c r="E181" t="s">
        <v>132</v>
      </c>
    </row>
    <row r="183" spans="1:5" ht="30" customHeight="1" x14ac:dyDescent="0.25">
      <c r="A183" s="34" t="s">
        <v>115</v>
      </c>
      <c r="B183" t="s">
        <v>25</v>
      </c>
      <c r="C183" t="s">
        <v>119</v>
      </c>
      <c r="E183" s="171" t="s">
        <v>437</v>
      </c>
    </row>
    <row r="184" spans="1:5" ht="30" customHeight="1" x14ac:dyDescent="0.25">
      <c r="E184" s="171"/>
    </row>
    <row r="185" spans="1:5" ht="30" customHeight="1" x14ac:dyDescent="0.25">
      <c r="A185" t="s">
        <v>115</v>
      </c>
      <c r="B185" t="s">
        <v>127</v>
      </c>
      <c r="C185" t="s">
        <v>128</v>
      </c>
      <c r="E185" t="s">
        <v>128</v>
      </c>
    </row>
    <row r="187" spans="1:5" ht="30" customHeight="1" x14ac:dyDescent="0.25">
      <c r="A187" s="34" t="s">
        <v>77</v>
      </c>
      <c r="B187" t="s">
        <v>26</v>
      </c>
      <c r="C187" t="s">
        <v>78</v>
      </c>
      <c r="E187" s="171" t="s">
        <v>246</v>
      </c>
    </row>
    <row r="188" spans="1:5" ht="30" customHeight="1" x14ac:dyDescent="0.25">
      <c r="E188" s="171"/>
    </row>
    <row r="189" spans="1:5" ht="30" customHeight="1" x14ac:dyDescent="0.25">
      <c r="A189" s="34" t="s">
        <v>77</v>
      </c>
      <c r="B189" t="s">
        <v>27</v>
      </c>
      <c r="C189" t="s">
        <v>79</v>
      </c>
      <c r="E189" s="174" t="s">
        <v>407</v>
      </c>
    </row>
    <row r="190" spans="1:5" ht="30" customHeight="1" x14ac:dyDescent="0.25">
      <c r="E190" s="174"/>
    </row>
    <row r="191" spans="1:5" ht="30" customHeight="1" x14ac:dyDescent="0.25">
      <c r="A191" s="34" t="s">
        <v>133</v>
      </c>
      <c r="B191" t="s">
        <v>134</v>
      </c>
      <c r="C191" t="s">
        <v>135</v>
      </c>
      <c r="E191" s="171" t="s">
        <v>438</v>
      </c>
    </row>
    <row r="192" spans="1:5" ht="30" customHeight="1" x14ac:dyDescent="0.25">
      <c r="E192" s="171"/>
    </row>
    <row r="193" spans="1:5" ht="30" customHeight="1" x14ac:dyDescent="0.25">
      <c r="A193" s="34" t="s">
        <v>133</v>
      </c>
      <c r="B193" t="s">
        <v>16</v>
      </c>
      <c r="C193" t="s">
        <v>136</v>
      </c>
      <c r="E193" s="171" t="s">
        <v>427</v>
      </c>
    </row>
    <row r="194" spans="1:5" ht="30" customHeight="1" x14ac:dyDescent="0.25">
      <c r="E194" s="171"/>
    </row>
    <row r="195" spans="1:5" ht="30" customHeight="1" x14ac:dyDescent="0.25">
      <c r="A195" s="34" t="s">
        <v>58</v>
      </c>
      <c r="B195" t="s">
        <v>37</v>
      </c>
      <c r="C195" t="s">
        <v>59</v>
      </c>
      <c r="E195" s="171" t="s">
        <v>403</v>
      </c>
    </row>
    <row r="196" spans="1:5" ht="30" customHeight="1" x14ac:dyDescent="0.25">
      <c r="E196" s="171"/>
    </row>
    <row r="197" spans="1:5" ht="30" customHeight="1" x14ac:dyDescent="0.25">
      <c r="A197" t="s">
        <v>80</v>
      </c>
      <c r="B197" t="s">
        <v>33</v>
      </c>
      <c r="C197" t="s">
        <v>83</v>
      </c>
      <c r="E197" s="172" t="s">
        <v>412</v>
      </c>
    </row>
    <row r="198" spans="1:5" ht="30" customHeight="1" x14ac:dyDescent="0.25">
      <c r="E198" s="172"/>
    </row>
    <row r="199" spans="1:5" ht="30" customHeight="1" x14ac:dyDescent="0.25">
      <c r="A199" s="34" t="s">
        <v>80</v>
      </c>
      <c r="B199" t="s">
        <v>17</v>
      </c>
      <c r="C199" t="s">
        <v>86</v>
      </c>
      <c r="E199" s="171" t="s">
        <v>245</v>
      </c>
    </row>
    <row r="200" spans="1:5" ht="30" customHeight="1" x14ac:dyDescent="0.25">
      <c r="E200" s="171"/>
    </row>
    <row r="201" spans="1:5" ht="30" customHeight="1" x14ac:dyDescent="0.25">
      <c r="A201" t="s">
        <v>80</v>
      </c>
      <c r="B201" t="s">
        <v>87</v>
      </c>
      <c r="C201" t="s">
        <v>88</v>
      </c>
      <c r="E201" t="s">
        <v>88</v>
      </c>
    </row>
    <row r="203" spans="1:5" ht="30" customHeight="1" x14ac:dyDescent="0.25">
      <c r="A203" s="34" t="s">
        <v>80</v>
      </c>
      <c r="B203" t="s">
        <v>18</v>
      </c>
      <c r="C203" t="s">
        <v>84</v>
      </c>
      <c r="E203" s="171" t="s">
        <v>411</v>
      </c>
    </row>
    <row r="204" spans="1:5" ht="30" customHeight="1" x14ac:dyDescent="0.25">
      <c r="E204" s="171"/>
    </row>
    <row r="205" spans="1:5" ht="30" customHeight="1" x14ac:dyDescent="0.25">
      <c r="A205" s="34" t="s">
        <v>80</v>
      </c>
      <c r="B205" t="s">
        <v>40</v>
      </c>
      <c r="C205" t="s">
        <v>85</v>
      </c>
      <c r="E205" s="171" t="s">
        <v>245</v>
      </c>
    </row>
    <row r="206" spans="1:5" ht="30" customHeight="1" x14ac:dyDescent="0.25">
      <c r="E206" s="171"/>
    </row>
    <row r="207" spans="1:5" ht="30" customHeight="1" x14ac:dyDescent="0.25">
      <c r="A207" s="34" t="s">
        <v>80</v>
      </c>
      <c r="B207" t="s">
        <v>232</v>
      </c>
      <c r="C207" t="s">
        <v>85</v>
      </c>
      <c r="E207" s="171" t="s">
        <v>245</v>
      </c>
    </row>
    <row r="208" spans="1:5" ht="30" customHeight="1" x14ac:dyDescent="0.25">
      <c r="E208" s="171"/>
    </row>
    <row r="209" spans="1:5" ht="30" customHeight="1" x14ac:dyDescent="0.25">
      <c r="A209" s="34" t="s">
        <v>80</v>
      </c>
      <c r="B209" t="s">
        <v>34</v>
      </c>
      <c r="C209" t="s">
        <v>82</v>
      </c>
      <c r="E209" s="172" t="s">
        <v>244</v>
      </c>
    </row>
    <row r="210" spans="1:5" ht="30" customHeight="1" x14ac:dyDescent="0.25">
      <c r="E210" s="172"/>
    </row>
    <row r="211" spans="1:5" ht="30" customHeight="1" x14ac:dyDescent="0.25">
      <c r="A211" s="169" t="s">
        <v>80</v>
      </c>
      <c r="B211" t="s">
        <v>30</v>
      </c>
      <c r="C211" t="s">
        <v>81</v>
      </c>
      <c r="E211" s="172" t="s">
        <v>81</v>
      </c>
    </row>
    <row r="212" spans="1:5" ht="30" customHeight="1" x14ac:dyDescent="0.25">
      <c r="E212" s="172"/>
    </row>
  </sheetData>
  <sortState xmlns:xlrd2="http://schemas.microsoft.com/office/spreadsheetml/2017/richdata2" ref="A1:C103">
    <sortCondition ref="A1:A103"/>
    <sortCondition ref="B1:B103"/>
  </sortState>
  <mergeCells count="70">
    <mergeCell ref="E81:E82"/>
    <mergeCell ref="E29:E30"/>
    <mergeCell ref="E111:E112"/>
    <mergeCell ref="E135:E136"/>
    <mergeCell ref="E191:E192"/>
    <mergeCell ref="E53:E54"/>
    <mergeCell ref="E137:E138"/>
    <mergeCell ref="E71:E72"/>
    <mergeCell ref="E77:E78"/>
    <mergeCell ref="E79:E80"/>
    <mergeCell ref="E55:E56"/>
    <mergeCell ref="E95:E96"/>
    <mergeCell ref="E57:E58"/>
    <mergeCell ref="E99:E100"/>
    <mergeCell ref="E93:E94"/>
    <mergeCell ref="E117:E118"/>
    <mergeCell ref="E89:E90"/>
    <mergeCell ref="E175:E176"/>
    <mergeCell ref="E199:E200"/>
    <mergeCell ref="E179:E180"/>
    <mergeCell ref="E197:E198"/>
    <mergeCell ref="E195:E196"/>
    <mergeCell ref="E189:E190"/>
    <mergeCell ref="E193:E194"/>
    <mergeCell ref="E211:E212"/>
    <mergeCell ref="E205:E206"/>
    <mergeCell ref="E207:E208"/>
    <mergeCell ref="E209:E210"/>
    <mergeCell ref="E203:E204"/>
    <mergeCell ref="E91:E92"/>
    <mergeCell ref="E83:E84"/>
    <mergeCell ref="E123:E124"/>
    <mergeCell ref="E121:E122"/>
    <mergeCell ref="E85:E86"/>
    <mergeCell ref="E107:E108"/>
    <mergeCell ref="E101:E102"/>
    <mergeCell ref="E109:E110"/>
    <mergeCell ref="E119:E120"/>
    <mergeCell ref="E65:E66"/>
    <mergeCell ref="E63:E64"/>
    <mergeCell ref="E187:E188"/>
    <mergeCell ref="E127:E128"/>
    <mergeCell ref="E129:E130"/>
    <mergeCell ref="E131:E132"/>
    <mergeCell ref="E133:E134"/>
    <mergeCell ref="E139:E140"/>
    <mergeCell ref="E177:E178"/>
    <mergeCell ref="E183:E184"/>
    <mergeCell ref="E97:E98"/>
    <mergeCell ref="E73:E74"/>
    <mergeCell ref="E87:E88"/>
    <mergeCell ref="E67:E68"/>
    <mergeCell ref="E75:E76"/>
    <mergeCell ref="E69:E70"/>
    <mergeCell ref="E51:E52"/>
    <mergeCell ref="E1:E2"/>
    <mergeCell ref="E3:E4"/>
    <mergeCell ref="E5:E6"/>
    <mergeCell ref="E7:E8"/>
    <mergeCell ref="E21:E22"/>
    <mergeCell ref="E35:E36"/>
    <mergeCell ref="E33:E34"/>
    <mergeCell ref="E41:E42"/>
    <mergeCell ref="E43:E44"/>
    <mergeCell ref="E37:E38"/>
    <mergeCell ref="E39:E40"/>
    <mergeCell ref="E45:E46"/>
    <mergeCell ref="E47:E48"/>
    <mergeCell ref="E49:E50"/>
    <mergeCell ref="E27:E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53"/>
  <sheetViews>
    <sheetView tabSelected="1" workbookViewId="0"/>
  </sheetViews>
  <sheetFormatPr defaultColWidth="12" defaultRowHeight="15.6" x14ac:dyDescent="0.3"/>
  <cols>
    <col min="1" max="1" width="45.6640625" style="23" customWidth="1"/>
    <col min="2" max="2" width="5" style="23" customWidth="1"/>
    <col min="3" max="3" width="4.5546875" style="23" customWidth="1"/>
    <col min="4" max="4" width="7" style="24" customWidth="1"/>
    <col min="5" max="5" width="2.77734375" style="24" customWidth="1"/>
    <col min="6" max="6" width="50" style="24" customWidth="1"/>
    <col min="7" max="7" width="2.44140625" style="23" customWidth="1"/>
    <col min="8" max="8" width="36.44140625" style="23" customWidth="1"/>
    <col min="9" max="9" width="44.21875" style="23" customWidth="1"/>
    <col min="10" max="16384" width="12" style="23"/>
  </cols>
  <sheetData>
    <row r="1" spans="1:9" ht="16.2" thickBot="1" x14ac:dyDescent="0.35"/>
    <row r="2" spans="1:9" ht="22.95" customHeight="1" x14ac:dyDescent="0.3">
      <c r="A2" s="172" t="s">
        <v>290</v>
      </c>
      <c r="B2" s="180" t="s">
        <v>292</v>
      </c>
      <c r="C2" s="181"/>
      <c r="D2" s="176" t="s">
        <v>47</v>
      </c>
      <c r="E2" s="178"/>
      <c r="F2" s="179" t="str">
        <f>_xlfn.IFS(D2="AQ",PARTNER!E1,D2="CH",PARTNER!E3,D2="PE",PARTNER!E5,D2="TE",PARTNER!E7,D2="MT",PARTNER!E9,D2="PZ",PARTNER!E11,D2="CS",PARTNER!E13,D2="CZ",PARTNER!E15,D2="KR",PARTNER!E17,D2="RC",PARTNER!E19,D2="VV",PARTNER!E21,D2="AV",PARTNER!E23,D2="BN",PARTNER!E25,D2="CE",PARTNER!E27,D2="NA",PARTNER!E29,D2="SA",PARTNER!E31,D2="BO",PARTNER!E33,D2="FE",PARTNER!E35,D2="FC",PARTNER!E37,D2="MO",PARTNER!E39,D2="PC",PARTNER!E41,D2="PR",PARTNER!E43,D2="RA",PARTNER!E45,D2="RE",PARTNER!E47,D2="RN",PARTNER!E49,D2="GO",PARTNER!E51,D2="PN",PARTNER!E53,D2="TS",PARTNER!E55,D2="UD",PARTNER!E57,D2="FR",PARTNER!E59,D2="LT",PARTNER!E61,D2="RI",PARTNER!E63,D2="RM",PARTNER!E65,D2="VT",PARTNER!E67,D2="GE",PARTNER!E69,D2="IM",PARTNER!E71,D2="SP",PARTNER!E73,D2="SV",PARTNER!E75,D2="BG",PARTNER!E77,D2="BS",PARTNER!E79,D2="CO",PARTNER!E81,D2="CR",PARTNER!E83,D2="LC",PARTNER!E85,D2="LO",PARTNER!E87,D2="MB",PARTNER!E89,D2="MI",PARTNER!E91,D2="MN",PARTNER!E93,D2="PV",PARTNER!E95,D2="SO",PARTNER!E97,D2="VA",PARTNER!E99,D2="AN",PARTNER!E101,D2="AP",PARTNER!E103,D2="MC",PARTNER!E105,D2="PU",PARTNER!E107,D2="CB",PARTNER!E111,D2="IS",PARTNER!E113,D2="AL",PARTNER!E115,D2="AT",PARTNER!E117,D2="BI",PARTNER!E119,D2="CN1",PARTNER!E121,D2="NO",PARTNER!E123,D2="VB",PARTNER!E127,D2="VC",PARTNER!E129,D2="BA",PARTNER!E131,D2="BR",PARTNER!E133,D2="FG",PARTNER!E135,D2="LE",PARTNER!E137,D2="TA",PARTNER!E139,D2="CA",PARTNER!E141,D2="NU",PARTNER!E143,D2="OR",PARTNER!E145,D2="SS",PARTNER!E147,D2="AG",PARTNER!E149,D2="CL",PARTNER!E151,D2="CT",PARTNER!E153,D2="EN",PARTNER!E155,D2="ME",PARTNER!E157,D2="PA",PARTNER!E159,D2="RG",PARTNER!E161,D2="SR",PARTNER!E163,D2="TP",PARTNER!E165,D2="X",PARTNER!E,D2="AR",PARTNER!E167,D2="FI",PARTNER!E169,D2="GR",PARTNER!E171,D2="LI",PARTNER!E173,D2="LU",PARTNER!E175,D2="MS",PARTNER!E177,D2="PI",PARTNER!E179,D2="PO",PARTNER!E181,D2="PT",PARTNER!E183,D2="SI",PARTNER!E185,D2="BZ",PARTNER!E187,D2="TN",PARTNER!E189,D2="PG",PARTNER!E191,D2="TR",PARTNER!E193,D2="AO",PARTNER!E195,D2="BL",PARTNER!E197,D2="PD",PARTNER!E199,D2="RO",PARTNER!E201,D2="TV",PARTNER!E203,D2="VE",PARTNER!E205,D2="VEN",PARTNER!E207,D2="VI",PARTNER!E209,D2="VR",PARTNER!E211,D2="TO",PARTNER!E125,D2="PU1",PARTNER!E109, D2="RN",PARTNER!E49)</f>
        <v xml:space="preserve"> </v>
      </c>
    </row>
    <row r="3" spans="1:9" ht="4.8" customHeight="1" thickBot="1" x14ac:dyDescent="0.35">
      <c r="A3" s="175"/>
      <c r="B3" s="180"/>
      <c r="C3" s="181"/>
      <c r="D3" s="177"/>
      <c r="E3" s="178"/>
      <c r="F3" s="179"/>
    </row>
    <row r="4" spans="1:9" ht="16.2" thickBot="1" x14ac:dyDescent="0.35"/>
    <row r="5" spans="1:9" ht="16.2" thickBot="1" x14ac:dyDescent="0.35">
      <c r="A5" s="1" t="s">
        <v>287</v>
      </c>
      <c r="B5" s="155" t="s">
        <v>291</v>
      </c>
      <c r="C5" s="1"/>
      <c r="D5" s="147">
        <v>1</v>
      </c>
    </row>
    <row r="6" spans="1:9" ht="16.2" thickBot="1" x14ac:dyDescent="0.35">
      <c r="A6" s="1"/>
      <c r="B6" s="1"/>
      <c r="C6" s="1"/>
      <c r="D6" s="146"/>
    </row>
    <row r="7" spans="1:9" ht="16.2" thickBot="1" x14ac:dyDescent="0.35">
      <c r="A7" s="1" t="s">
        <v>288</v>
      </c>
      <c r="B7" s="1" t="s">
        <v>291</v>
      </c>
      <c r="C7" s="1"/>
      <c r="D7" s="147"/>
    </row>
    <row r="8" spans="1:9" x14ac:dyDescent="0.3">
      <c r="D8" s="31"/>
    </row>
    <row r="9" spans="1:9" x14ac:dyDescent="0.3">
      <c r="A9" s="92" t="s">
        <v>282</v>
      </c>
      <c r="B9" s="92"/>
      <c r="C9" s="92"/>
      <c r="F9" s="145" t="s">
        <v>236</v>
      </c>
      <c r="H9" s="156" t="s">
        <v>236</v>
      </c>
      <c r="I9" s="92" t="s">
        <v>399</v>
      </c>
    </row>
    <row r="10" spans="1:9" x14ac:dyDescent="0.3">
      <c r="A10" s="92" t="s">
        <v>283</v>
      </c>
      <c r="B10" s="92"/>
      <c r="C10" s="92"/>
      <c r="F10" s="156" t="s">
        <v>236</v>
      </c>
      <c r="H10" s="25"/>
      <c r="I10" s="26"/>
    </row>
    <row r="11" spans="1:9" ht="16.2" thickBot="1" x14ac:dyDescent="0.35">
      <c r="A11" s="92" t="s">
        <v>284</v>
      </c>
      <c r="B11" s="92"/>
      <c r="C11" s="92"/>
      <c r="E11" s="151"/>
      <c r="F11" s="156" t="s">
        <v>236</v>
      </c>
      <c r="H11" s="25"/>
      <c r="I11" s="26"/>
    </row>
    <row r="12" spans="1:9" ht="16.2" thickBot="1" x14ac:dyDescent="0.35">
      <c r="A12" s="92" t="s">
        <v>285</v>
      </c>
      <c r="B12" s="92" t="s">
        <v>292</v>
      </c>
      <c r="C12" s="92"/>
      <c r="D12" s="152"/>
      <c r="F12" s="157" t="s">
        <v>236</v>
      </c>
      <c r="H12" s="167" t="s">
        <v>236</v>
      </c>
      <c r="I12" s="166" t="s">
        <v>400</v>
      </c>
    </row>
    <row r="13" spans="1:9" x14ac:dyDescent="0.3">
      <c r="A13" s="92" t="s">
        <v>286</v>
      </c>
      <c r="B13" s="92"/>
      <c r="C13" s="92"/>
      <c r="D13" s="151"/>
      <c r="F13" s="157"/>
      <c r="H13" s="25"/>
      <c r="I13" s="26"/>
    </row>
    <row r="14" spans="1:9" ht="16.2" thickBot="1" x14ac:dyDescent="0.35"/>
    <row r="15" spans="1:9" x14ac:dyDescent="0.3">
      <c r="A15" s="92" t="s">
        <v>293</v>
      </c>
      <c r="B15" s="92" t="s">
        <v>292</v>
      </c>
      <c r="D15" s="33"/>
      <c r="F15" s="27" t="str">
        <f ca="1">IF(D15="X",NOW(),"____/__________/________")</f>
        <v>____/__________/________</v>
      </c>
    </row>
    <row r="16" spans="1:9" ht="16.2" thickBot="1" x14ac:dyDescent="0.35"/>
    <row r="17" spans="1:6" ht="16.2" thickBot="1" x14ac:dyDescent="0.35">
      <c r="A17" s="92" t="s">
        <v>289</v>
      </c>
      <c r="B17" s="92"/>
      <c r="C17" s="92"/>
      <c r="D17" s="148"/>
      <c r="F17" s="150"/>
    </row>
    <row r="18" spans="1:6" ht="16.2" thickBot="1" x14ac:dyDescent="0.35"/>
    <row r="19" spans="1:6" ht="16.2" thickBot="1" x14ac:dyDescent="0.35">
      <c r="A19" s="92" t="s">
        <v>294</v>
      </c>
      <c r="B19" s="92"/>
      <c r="C19" s="92"/>
      <c r="D19" s="149">
        <v>1</v>
      </c>
      <c r="F19" s="24" t="str">
        <f>IF(D19=1,"PAGAMENTO : ALL'ORDINE",IF(D19=2,"PAGAMENTO : 50% ACCONTO - 50% CONSEGNA",IF(D19=3,"PAGAMENTO : 1/3 ACCONTO - 1/3 CONSEGNA - 1/3 30 GG.",IF(D19=4,"PAGAMENTO : 1/4 ACCONTO - 1/4 CONSEGNA - 1/4 30 GG. - 1/4 60 GG.","PAGAMENTO : "))))</f>
        <v>PAGAMENTO : ALL'ORDINE</v>
      </c>
    </row>
    <row r="20" spans="1:6" ht="16.2" thickBot="1" x14ac:dyDescent="0.35"/>
    <row r="21" spans="1:6" x14ac:dyDescent="0.3">
      <c r="A21" s="28" t="s">
        <v>3</v>
      </c>
      <c r="B21" s="153"/>
      <c r="C21" s="153"/>
      <c r="F21" s="29" t="str">
        <f>+SERVIZI!F49</f>
        <v/>
      </c>
    </row>
    <row r="23" spans="1:6" x14ac:dyDescent="0.3">
      <c r="A23" s="28" t="s">
        <v>4</v>
      </c>
      <c r="B23" s="153"/>
      <c r="C23" s="153"/>
      <c r="D23" s="30">
        <v>1.22</v>
      </c>
      <c r="F23" s="29" t="str">
        <f>IF(D15="X",+F21*D23,"")</f>
        <v/>
      </c>
    </row>
    <row r="24" spans="1:6" ht="16.2" thickBot="1" x14ac:dyDescent="0.35"/>
    <row r="25" spans="1:6" ht="16.2" thickBot="1" x14ac:dyDescent="0.35">
      <c r="A25" s="28" t="s">
        <v>5</v>
      </c>
      <c r="B25" s="153"/>
      <c r="C25" s="153"/>
      <c r="F25" s="90" t="str">
        <f>IF($D$15="X",+$F$23/$D$19,"")</f>
        <v/>
      </c>
    </row>
    <row r="26" spans="1:6" ht="16.2" thickBot="1" x14ac:dyDescent="0.35"/>
    <row r="27" spans="1:6" ht="16.2" thickBot="1" x14ac:dyDescent="0.35">
      <c r="A27" s="91" t="s">
        <v>269</v>
      </c>
      <c r="B27" s="154"/>
      <c r="C27" s="154"/>
      <c r="F27" s="90" t="str">
        <f>IF(AND($D$19&gt;1,$D$15="X"),+$F$23/$D$19,"")</f>
        <v/>
      </c>
    </row>
    <row r="28" spans="1:6" x14ac:dyDescent="0.3">
      <c r="F28" s="64"/>
    </row>
    <row r="29" spans="1:6" x14ac:dyDescent="0.3">
      <c r="F29" s="88" t="str">
        <f>IF(AND($D$19&gt;2,$D$15="X"),+$F$23/$D$19,"")</f>
        <v/>
      </c>
    </row>
    <row r="30" spans="1:6" x14ac:dyDescent="0.3">
      <c r="F30" s="89"/>
    </row>
    <row r="31" spans="1:6" x14ac:dyDescent="0.3">
      <c r="F31" s="88" t="str">
        <f>IF(AND($D$19&gt;3,$D$15="X"),+$F$23/$D$19,"")</f>
        <v/>
      </c>
    </row>
    <row r="32" spans="1:6" x14ac:dyDescent="0.3">
      <c r="F32" s="89"/>
    </row>
    <row r="33" spans="6:6" x14ac:dyDescent="0.3">
      <c r="F33" s="88"/>
    </row>
    <row r="50" spans="6:6" x14ac:dyDescent="0.3">
      <c r="F50" s="32" t="s">
        <v>238</v>
      </c>
    </row>
    <row r="52" spans="6:6" x14ac:dyDescent="0.3">
      <c r="F52" s="2" t="s">
        <v>239</v>
      </c>
    </row>
    <row r="53" spans="6:6" x14ac:dyDescent="0.3">
      <c r="F53" s="2" t="s">
        <v>237</v>
      </c>
    </row>
  </sheetData>
  <sheetProtection selectLockedCells="1" selectUnlockedCells="1"/>
  <mergeCells count="6">
    <mergeCell ref="A2:A3"/>
    <mergeCell ref="D2:D3"/>
    <mergeCell ref="E2:E3"/>
    <mergeCell ref="F2:F3"/>
    <mergeCell ref="B2:B3"/>
    <mergeCell ref="C2:C3"/>
  </mergeCells>
  <pageMargins left="0.75" right="0.75" top="1" bottom="1" header="0.51180555555555551" footer="0.51180555555555551"/>
  <pageSetup paperSize="9" firstPageNumber="0"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1"/>
  <dimension ref="B5:K64"/>
  <sheetViews>
    <sheetView zoomScaleNormal="100" workbookViewId="0"/>
  </sheetViews>
  <sheetFormatPr defaultColWidth="12" defaultRowHeight="15.6" x14ac:dyDescent="0.3"/>
  <cols>
    <col min="1" max="1" width="1.33203125" style="1" customWidth="1"/>
    <col min="2" max="2" width="3.5546875" style="1" customWidth="1"/>
    <col min="3" max="3" width="0.5546875" style="1" customWidth="1"/>
    <col min="4" max="4" width="65.77734375" style="1" customWidth="1"/>
    <col min="5" max="5" width="0.5546875" style="1" customWidth="1"/>
    <col min="6" max="6" width="11.33203125" style="3" customWidth="1"/>
    <col min="7" max="7" width="0.5546875" style="3" customWidth="1"/>
    <col min="8" max="8" width="3.33203125" style="2" customWidth="1"/>
    <col min="9" max="9" width="0.5546875" style="1" customWidth="1"/>
    <col min="10" max="10" width="10.33203125" style="3" customWidth="1"/>
    <col min="11" max="11" width="0.5546875" style="1" customWidth="1"/>
    <col min="12" max="16384" width="12" style="1"/>
  </cols>
  <sheetData>
    <row r="5" spans="2:10" ht="19.95" customHeight="1" x14ac:dyDescent="0.3"/>
    <row r="6" spans="2:10" ht="25.2" customHeight="1" x14ac:dyDescent="0.3">
      <c r="B6" s="187" t="str">
        <f>+ANAGRAFICA!F2</f>
        <v xml:space="preserve"> </v>
      </c>
      <c r="C6" s="187"/>
      <c r="D6" s="187"/>
      <c r="E6" s="187"/>
      <c r="F6" s="187"/>
      <c r="G6" s="187"/>
      <c r="H6" s="187"/>
      <c r="I6" s="187"/>
      <c r="J6" s="187"/>
    </row>
    <row r="7" spans="2:10" ht="10.199999999999999" customHeight="1" x14ac:dyDescent="0.3"/>
    <row r="8" spans="2:10" ht="21" customHeight="1" x14ac:dyDescent="0.35">
      <c r="B8" s="188" t="s">
        <v>271</v>
      </c>
      <c r="C8" s="189"/>
      <c r="D8" s="189"/>
      <c r="E8" s="189"/>
      <c r="F8" s="189"/>
      <c r="G8" s="189"/>
      <c r="H8" s="189"/>
      <c r="I8" s="189"/>
      <c r="J8" s="190"/>
    </row>
    <row r="9" spans="2:10" ht="21" customHeight="1" x14ac:dyDescent="0.3">
      <c r="B9" s="195" t="s">
        <v>401</v>
      </c>
      <c r="C9" s="196"/>
      <c r="D9" s="196"/>
      <c r="E9" s="196"/>
      <c r="F9" s="196"/>
      <c r="G9" s="196"/>
      <c r="H9" s="196"/>
      <c r="I9" s="196"/>
      <c r="J9" s="197"/>
    </row>
    <row r="10" spans="2:10" ht="22.95" customHeight="1" x14ac:dyDescent="0.3">
      <c r="B10" s="191" t="str">
        <f ca="1">+ANAGRAFICA!F15</f>
        <v>____/__________/________</v>
      </c>
      <c r="C10" s="192"/>
      <c r="D10" s="192"/>
      <c r="E10" s="192"/>
      <c r="F10" s="192"/>
      <c r="G10" s="192"/>
      <c r="H10" s="192"/>
      <c r="I10" s="192"/>
      <c r="J10" s="193"/>
    </row>
    <row r="11" spans="2:10" ht="10.199999999999999" customHeight="1" x14ac:dyDescent="0.3">
      <c r="B11" s="194"/>
      <c r="C11" s="194"/>
      <c r="D11" s="194"/>
      <c r="E11" s="194"/>
      <c r="F11" s="194"/>
      <c r="G11" s="194"/>
      <c r="H11" s="194"/>
      <c r="I11" s="194"/>
      <c r="J11" s="194"/>
    </row>
    <row r="12" spans="2:10" ht="15" customHeight="1" x14ac:dyDescent="0.3">
      <c r="B12" s="184" t="s">
        <v>6</v>
      </c>
      <c r="C12" s="185"/>
      <c r="D12" s="185"/>
      <c r="E12" s="185"/>
      <c r="F12" s="185"/>
      <c r="G12" s="185"/>
      <c r="H12" s="185"/>
      <c r="I12" s="185"/>
      <c r="J12" s="186"/>
    </row>
    <row r="13" spans="2:10" ht="15" customHeight="1" x14ac:dyDescent="0.3">
      <c r="B13" s="198" t="str">
        <f>+ANAGRAFICA!F9</f>
        <v xml:space="preserve"> </v>
      </c>
      <c r="C13" s="199"/>
      <c r="D13" s="199"/>
      <c r="E13" s="199"/>
      <c r="F13" s="199"/>
      <c r="G13" s="199"/>
      <c r="H13" s="199"/>
      <c r="I13" s="199"/>
      <c r="J13" s="200"/>
    </row>
    <row r="14" spans="2:10" ht="15" customHeight="1" x14ac:dyDescent="0.3">
      <c r="B14" s="198" t="str">
        <f>+ANAGRAFICA!F10&amp;"      "&amp; +ANAGRAFICA!F11</f>
        <v xml:space="preserve">        </v>
      </c>
      <c r="C14" s="199"/>
      <c r="D14" s="199"/>
      <c r="E14" s="199"/>
      <c r="F14" s="199"/>
      <c r="G14" s="199"/>
      <c r="H14" s="199"/>
      <c r="I14" s="199"/>
      <c r="J14" s="200"/>
    </row>
    <row r="15" spans="2:10" ht="15" customHeight="1" x14ac:dyDescent="0.3">
      <c r="B15" s="201" t="str">
        <f>+IF(ANAGRAFICA!D12="X",+ANAGRAFICA!A12 &amp;" "&amp; +ANAGRAFICA!F12 &amp; "     "&amp;+ANAGRAFICA!A13 &amp; " "&amp; +ANAGRAFICA!F12,"")</f>
        <v/>
      </c>
      <c r="C15" s="202"/>
      <c r="D15" s="202"/>
      <c r="E15" s="202"/>
      <c r="F15" s="202"/>
      <c r="G15" s="202"/>
      <c r="H15" s="202"/>
      <c r="I15" s="202"/>
      <c r="J15" s="203"/>
    </row>
    <row r="16" spans="2:10" ht="10.199999999999999" customHeight="1" x14ac:dyDescent="0.3">
      <c r="B16" s="183"/>
      <c r="C16" s="183"/>
      <c r="D16" s="183"/>
      <c r="E16" s="183"/>
      <c r="F16" s="183"/>
      <c r="G16" s="183"/>
      <c r="H16" s="183"/>
      <c r="I16" s="183"/>
      <c r="J16" s="183"/>
    </row>
    <row r="17" spans="2:11" x14ac:dyDescent="0.3">
      <c r="B17" s="94"/>
      <c r="C17" s="94" t="b">
        <v>0</v>
      </c>
      <c r="D17" s="95" t="s">
        <v>253</v>
      </c>
      <c r="E17" s="94"/>
      <c r="F17" s="96"/>
      <c r="G17" s="96"/>
      <c r="H17" s="97"/>
      <c r="I17" s="94"/>
      <c r="J17" s="96"/>
    </row>
    <row r="18" spans="2:11" ht="3" customHeight="1" x14ac:dyDescent="0.3"/>
    <row r="19" spans="2:11" x14ac:dyDescent="0.3">
      <c r="B19" s="94"/>
      <c r="D19" s="6" t="s">
        <v>272</v>
      </c>
      <c r="F19" s="182">
        <v>400</v>
      </c>
      <c r="H19" s="5"/>
      <c r="J19" s="4" t="str">
        <f>+IF(H19&gt;=1,F19*H19,"")</f>
        <v/>
      </c>
    </row>
    <row r="20" spans="2:11" x14ac:dyDescent="0.3">
      <c r="B20" s="94"/>
      <c r="D20" s="6" t="s">
        <v>249</v>
      </c>
      <c r="F20" s="182"/>
    </row>
    <row r="21" spans="2:11" ht="3" customHeight="1" x14ac:dyDescent="0.3"/>
    <row r="22" spans="2:11" x14ac:dyDescent="0.3">
      <c r="B22" s="36"/>
      <c r="C22" s="36"/>
      <c r="D22" s="36" t="s">
        <v>254</v>
      </c>
      <c r="E22" s="36"/>
      <c r="F22" s="37"/>
      <c r="G22" s="37"/>
      <c r="H22" s="38"/>
      <c r="I22" s="36"/>
      <c r="J22" s="37"/>
    </row>
    <row r="23" spans="2:11" ht="3" customHeight="1" x14ac:dyDescent="0.3"/>
    <row r="24" spans="2:11" x14ac:dyDescent="0.3">
      <c r="B24" s="39"/>
      <c r="C24" s="1" t="b">
        <f>FALSE</f>
        <v>0</v>
      </c>
      <c r="D24" s="6" t="s">
        <v>272</v>
      </c>
      <c r="F24" s="4">
        <v>450</v>
      </c>
      <c r="H24" s="5"/>
      <c r="J24" s="4" t="str">
        <f>+IF(H24&gt;=1,F24*H24,"")</f>
        <v/>
      </c>
      <c r="K24" s="1">
        <f>+IF(C24=1,1,0)</f>
        <v>0</v>
      </c>
    </row>
    <row r="25" spans="2:11" x14ac:dyDescent="0.3">
      <c r="B25" s="39"/>
      <c r="C25" s="1" t="b">
        <f>FALSE</f>
        <v>0</v>
      </c>
      <c r="D25" s="6" t="s">
        <v>249</v>
      </c>
      <c r="F25" s="4"/>
      <c r="H25" s="40"/>
      <c r="I25" s="41"/>
      <c r="J25" s="42"/>
      <c r="K25" s="1">
        <f>+IF(C25=1,1,0)</f>
        <v>0</v>
      </c>
    </row>
    <row r="26" spans="2:11" x14ac:dyDescent="0.3">
      <c r="B26" s="39"/>
      <c r="C26" s="1" t="b">
        <f>FALSE</f>
        <v>0</v>
      </c>
      <c r="D26" s="6" t="s">
        <v>250</v>
      </c>
      <c r="F26" s="4"/>
      <c r="H26" s="40"/>
      <c r="I26" s="41"/>
      <c r="J26" s="42"/>
      <c r="K26" s="1">
        <f>+IF(C26=1,1,0)</f>
        <v>0</v>
      </c>
    </row>
    <row r="27" spans="2:11" ht="3" customHeight="1" x14ac:dyDescent="0.3"/>
    <row r="28" spans="2:11" x14ac:dyDescent="0.3">
      <c r="B28" s="43"/>
      <c r="C28" s="43"/>
      <c r="D28" s="43" t="s">
        <v>255</v>
      </c>
      <c r="E28" s="43"/>
      <c r="F28" s="44"/>
      <c r="G28" s="44"/>
      <c r="H28" s="45"/>
      <c r="I28" s="43"/>
      <c r="J28" s="44"/>
    </row>
    <row r="29" spans="2:11" ht="3" customHeight="1" x14ac:dyDescent="0.3"/>
    <row r="30" spans="2:11" x14ac:dyDescent="0.3">
      <c r="B30" s="46"/>
      <c r="C30" s="1" t="b">
        <v>0</v>
      </c>
      <c r="D30" s="6" t="s">
        <v>272</v>
      </c>
      <c r="F30" s="4">
        <v>500</v>
      </c>
      <c r="H30" s="5"/>
      <c r="J30" s="4" t="str">
        <f>+IF(H30&gt;=1,F30*H30,"")</f>
        <v/>
      </c>
    </row>
    <row r="31" spans="2:11" x14ac:dyDescent="0.3">
      <c r="B31" s="46"/>
      <c r="C31" s="1" t="b">
        <v>0</v>
      </c>
      <c r="D31" s="6" t="s">
        <v>249</v>
      </c>
      <c r="F31" s="4"/>
      <c r="H31" s="40"/>
      <c r="I31" s="41"/>
      <c r="J31" s="42"/>
    </row>
    <row r="32" spans="2:11" x14ac:dyDescent="0.3">
      <c r="B32" s="46"/>
      <c r="C32" s="1" t="b">
        <v>0</v>
      </c>
      <c r="D32" s="6" t="s">
        <v>250</v>
      </c>
      <c r="F32" s="4"/>
      <c r="H32" s="40"/>
      <c r="I32" s="41"/>
      <c r="J32" s="42"/>
    </row>
    <row r="33" spans="2:11" x14ac:dyDescent="0.3">
      <c r="B33" s="46"/>
      <c r="C33" s="1" t="b">
        <v>0</v>
      </c>
      <c r="D33" s="6" t="s">
        <v>251</v>
      </c>
      <c r="F33" s="4"/>
      <c r="H33" s="40"/>
      <c r="I33" s="41"/>
      <c r="J33" s="42"/>
    </row>
    <row r="34" spans="2:11" x14ac:dyDescent="0.3">
      <c r="B34" s="46"/>
      <c r="C34" s="1" t="b">
        <v>0</v>
      </c>
      <c r="D34" s="6" t="s">
        <v>252</v>
      </c>
      <c r="F34" s="4"/>
      <c r="H34" s="40"/>
      <c r="I34" s="41"/>
      <c r="J34" s="42"/>
    </row>
    <row r="35" spans="2:11" s="41" customFormat="1" ht="3" customHeight="1" x14ac:dyDescent="0.3">
      <c r="F35" s="42"/>
      <c r="G35" s="42"/>
      <c r="H35" s="40"/>
      <c r="J35" s="42"/>
    </row>
    <row r="36" spans="2:11" x14ac:dyDescent="0.3">
      <c r="B36" s="47"/>
      <c r="C36" s="47" t="b">
        <v>0</v>
      </c>
      <c r="D36" s="48" t="s">
        <v>278</v>
      </c>
      <c r="E36" s="47"/>
      <c r="F36" s="49"/>
      <c r="G36" s="49"/>
      <c r="H36" s="50"/>
      <c r="I36" s="47"/>
      <c r="J36" s="49"/>
    </row>
    <row r="37" spans="2:11" ht="3" customHeight="1" x14ac:dyDescent="0.3">
      <c r="H37" s="35"/>
    </row>
    <row r="38" spans="2:11" x14ac:dyDescent="0.3">
      <c r="B38" s="51"/>
      <c r="D38" s="6" t="s">
        <v>272</v>
      </c>
      <c r="F38" s="182">
        <v>450</v>
      </c>
      <c r="H38" s="5"/>
      <c r="J38" s="4" t="str">
        <f>+IF(H38&gt;=1,F38*H38,"")</f>
        <v/>
      </c>
    </row>
    <row r="39" spans="2:11" x14ac:dyDescent="0.3">
      <c r="B39" s="51"/>
      <c r="D39" s="6" t="s">
        <v>249</v>
      </c>
      <c r="F39" s="182"/>
      <c r="H39" s="35"/>
    </row>
    <row r="40" spans="2:11" ht="3" customHeight="1" x14ac:dyDescent="0.3">
      <c r="H40" s="35"/>
    </row>
    <row r="41" spans="2:11" x14ac:dyDescent="0.3">
      <c r="B41" s="127"/>
      <c r="C41" s="127"/>
      <c r="D41" s="127" t="s">
        <v>280</v>
      </c>
      <c r="E41" s="127"/>
      <c r="F41" s="128"/>
      <c r="G41" s="128"/>
      <c r="H41" s="129"/>
      <c r="I41" s="127"/>
      <c r="J41" s="128"/>
    </row>
    <row r="42" spans="2:11" ht="3" customHeight="1" x14ac:dyDescent="0.3">
      <c r="H42" s="35"/>
    </row>
    <row r="43" spans="2:11" x14ac:dyDescent="0.3">
      <c r="B43" s="130"/>
      <c r="C43" s="1" t="b">
        <f>FALSE</f>
        <v>0</v>
      </c>
      <c r="D43" s="6" t="s">
        <v>272</v>
      </c>
      <c r="F43" s="4">
        <v>500</v>
      </c>
      <c r="H43" s="5"/>
      <c r="J43" s="4" t="str">
        <f>+IF(H43&gt;=1,F43*H43,"")</f>
        <v/>
      </c>
      <c r="K43" s="1">
        <f>+IF(C43=1,1,0)</f>
        <v>0</v>
      </c>
    </row>
    <row r="44" spans="2:11" x14ac:dyDescent="0.3">
      <c r="B44" s="130"/>
      <c r="C44" s="1" t="b">
        <f>FALSE</f>
        <v>0</v>
      </c>
      <c r="D44" s="6" t="s">
        <v>249</v>
      </c>
      <c r="F44" s="4"/>
      <c r="H44" s="40"/>
      <c r="I44" s="41"/>
      <c r="J44" s="42"/>
      <c r="K44" s="1">
        <f>+IF(C44=1,1,0)</f>
        <v>0</v>
      </c>
    </row>
    <row r="45" spans="2:11" x14ac:dyDescent="0.3">
      <c r="B45" s="130"/>
      <c r="C45" s="1" t="b">
        <f>FALSE</f>
        <v>0</v>
      </c>
      <c r="D45" s="6" t="s">
        <v>250</v>
      </c>
      <c r="F45" s="4"/>
      <c r="H45" s="40"/>
      <c r="I45" s="41"/>
      <c r="J45" s="42"/>
      <c r="K45" s="1">
        <f>+IF(C45=1,1,0)</f>
        <v>0</v>
      </c>
    </row>
    <row r="46" spans="2:11" ht="3" customHeight="1" x14ac:dyDescent="0.3">
      <c r="H46" s="35"/>
    </row>
    <row r="47" spans="2:11" x14ac:dyDescent="0.3">
      <c r="B47" s="52"/>
      <c r="C47" s="52"/>
      <c r="D47" s="52" t="s">
        <v>281</v>
      </c>
      <c r="E47" s="52"/>
      <c r="F47" s="53"/>
      <c r="G47" s="53"/>
      <c r="H47" s="54"/>
      <c r="I47" s="52"/>
      <c r="J47" s="53"/>
    </row>
    <row r="48" spans="2:11" ht="3" customHeight="1" x14ac:dyDescent="0.3">
      <c r="H48" s="35"/>
    </row>
    <row r="49" spans="2:10" x14ac:dyDescent="0.3">
      <c r="B49" s="55"/>
      <c r="C49" s="1" t="b">
        <v>0</v>
      </c>
      <c r="D49" s="6" t="s">
        <v>272</v>
      </c>
      <c r="F49" s="4">
        <v>550</v>
      </c>
      <c r="H49" s="5"/>
      <c r="J49" s="4" t="str">
        <f>+IF(H49&gt;=1,F49*H49,"")</f>
        <v/>
      </c>
    </row>
    <row r="50" spans="2:10" x14ac:dyDescent="0.3">
      <c r="B50" s="55"/>
      <c r="C50" s="1" t="b">
        <v>0</v>
      </c>
      <c r="D50" s="6" t="s">
        <v>249</v>
      </c>
      <c r="F50" s="4"/>
      <c r="H50" s="40"/>
      <c r="I50" s="41"/>
      <c r="J50" s="42"/>
    </row>
    <row r="51" spans="2:10" x14ac:dyDescent="0.3">
      <c r="B51" s="55"/>
      <c r="C51" s="1" t="b">
        <v>0</v>
      </c>
      <c r="D51" s="6" t="s">
        <v>250</v>
      </c>
      <c r="F51" s="4"/>
      <c r="H51" s="40"/>
      <c r="I51" s="41"/>
      <c r="J51" s="42"/>
    </row>
    <row r="52" spans="2:10" x14ac:dyDescent="0.3">
      <c r="B52" s="55"/>
      <c r="D52" s="6" t="s">
        <v>251</v>
      </c>
      <c r="F52" s="4"/>
      <c r="H52" s="57"/>
      <c r="I52" s="41"/>
      <c r="J52" s="42"/>
    </row>
    <row r="53" spans="2:10" x14ac:dyDescent="0.3">
      <c r="B53" s="55"/>
      <c r="C53" s="1" t="b">
        <v>0</v>
      </c>
      <c r="D53" s="6" t="s">
        <v>252</v>
      </c>
      <c r="F53" s="4"/>
      <c r="H53" s="40"/>
      <c r="I53" s="41"/>
      <c r="J53" s="42"/>
    </row>
    <row r="54" spans="2:10" s="41" customFormat="1" ht="3" customHeight="1" x14ac:dyDescent="0.3">
      <c r="F54" s="42"/>
      <c r="G54" s="42"/>
      <c r="H54" s="40"/>
      <c r="J54" s="42"/>
    </row>
    <row r="55" spans="2:10" x14ac:dyDescent="0.3">
      <c r="B55" s="98"/>
      <c r="C55" s="98" t="b">
        <v>0</v>
      </c>
      <c r="D55" s="99" t="s">
        <v>270</v>
      </c>
      <c r="E55" s="98"/>
      <c r="F55" s="100"/>
      <c r="G55" s="100"/>
      <c r="H55" s="101"/>
      <c r="I55" s="98"/>
      <c r="J55" s="100"/>
    </row>
    <row r="56" spans="2:10" ht="3" customHeight="1" x14ac:dyDescent="0.3">
      <c r="H56" s="58"/>
    </row>
    <row r="57" spans="2:10" x14ac:dyDescent="0.3">
      <c r="B57" s="102"/>
      <c r="D57" s="6" t="s">
        <v>275</v>
      </c>
      <c r="F57" s="134">
        <v>900</v>
      </c>
      <c r="H57" s="5"/>
      <c r="J57" s="4" t="str">
        <f>+IF(H57&gt;=1,F57*H57,"")</f>
        <v/>
      </c>
    </row>
    <row r="58" spans="2:10" x14ac:dyDescent="0.3">
      <c r="B58" s="102"/>
      <c r="D58" s="160" t="s">
        <v>273</v>
      </c>
      <c r="F58" s="134"/>
      <c r="H58" s="5"/>
      <c r="J58" s="4" t="str">
        <f>+IF(H58&gt;=1,F58*H58,"")</f>
        <v/>
      </c>
    </row>
    <row r="59" spans="2:10" s="41" customFormat="1" ht="13.2" customHeight="1" x14ac:dyDescent="0.3">
      <c r="F59" s="63"/>
      <c r="G59" s="42"/>
      <c r="H59" s="57"/>
      <c r="J59" s="42"/>
    </row>
    <row r="60" spans="2:10" s="41" customFormat="1" x14ac:dyDescent="0.3">
      <c r="B60" s="204" t="s">
        <v>295</v>
      </c>
      <c r="C60" s="205"/>
      <c r="D60" s="205"/>
      <c r="E60" s="205"/>
      <c r="F60" s="205"/>
      <c r="G60" s="205"/>
      <c r="H60" s="205"/>
      <c r="I60" s="205"/>
      <c r="J60" s="206"/>
    </row>
    <row r="61" spans="2:10" s="41" customFormat="1" x14ac:dyDescent="0.3">
      <c r="B61" s="204" t="s">
        <v>277</v>
      </c>
      <c r="C61" s="205"/>
      <c r="D61" s="205"/>
      <c r="E61" s="205"/>
      <c r="F61" s="205"/>
      <c r="G61" s="205"/>
      <c r="H61" s="205"/>
      <c r="I61" s="205"/>
      <c r="J61" s="206"/>
    </row>
    <row r="62" spans="2:10" s="41" customFormat="1" ht="15.6" customHeight="1" x14ac:dyDescent="0.3">
      <c r="B62" s="207" t="s">
        <v>257</v>
      </c>
      <c r="C62" s="207"/>
      <c r="D62" s="207"/>
      <c r="E62" s="207"/>
      <c r="F62" s="207"/>
      <c r="G62" s="207"/>
      <c r="H62" s="207"/>
      <c r="I62" s="207"/>
      <c r="J62" s="207"/>
    </row>
    <row r="63" spans="2:10" s="41" customFormat="1" ht="13.2" customHeight="1" thickBot="1" x14ac:dyDescent="0.35">
      <c r="B63" s="208"/>
      <c r="C63" s="208"/>
      <c r="D63" s="208"/>
      <c r="E63" s="208"/>
      <c r="F63" s="208"/>
      <c r="G63" s="208"/>
      <c r="H63" s="208"/>
      <c r="I63" s="208"/>
      <c r="J63" s="208"/>
    </row>
    <row r="64" spans="2:10" s="41" customFormat="1" ht="15.6" customHeight="1" x14ac:dyDescent="0.3">
      <c r="B64" s="209" t="s">
        <v>258</v>
      </c>
      <c r="C64" s="209"/>
      <c r="D64" s="209"/>
      <c r="E64" s="209"/>
      <c r="F64" s="209"/>
      <c r="G64" s="209"/>
      <c r="H64" s="209"/>
      <c r="I64" s="209"/>
      <c r="J64" s="209"/>
    </row>
  </sheetData>
  <sheetProtection selectLockedCells="1" selectUnlockedCells="1"/>
  <mergeCells count="17">
    <mergeCell ref="B60:J60"/>
    <mergeCell ref="B62:J62"/>
    <mergeCell ref="B63:J63"/>
    <mergeCell ref="B64:J64"/>
    <mergeCell ref="F38:F39"/>
    <mergeCell ref="B61:J61"/>
    <mergeCell ref="F19:F20"/>
    <mergeCell ref="B16:J16"/>
    <mergeCell ref="B12:J12"/>
    <mergeCell ref="B6:J6"/>
    <mergeCell ref="B8:J8"/>
    <mergeCell ref="B10:J10"/>
    <mergeCell ref="B11:J11"/>
    <mergeCell ref="B9:J9"/>
    <mergeCell ref="B13:J13"/>
    <mergeCell ref="B14:J14"/>
    <mergeCell ref="B15:J15"/>
  </mergeCells>
  <phoneticPr fontId="4" type="noConversion"/>
  <pageMargins left="0.35433070866141736" right="0" top="0.35433070866141736" bottom="0.35433070866141736" header="0" footer="0"/>
  <pageSetup paperSize="9" firstPageNumber="0"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
                <anchor moveWithCells="1">
                  <from>
                    <xdr:col>1</xdr:col>
                    <xdr:colOff>15240</xdr:colOff>
                    <xdr:row>15</xdr:row>
                    <xdr:rowOff>114300</xdr:rowOff>
                  </from>
                  <to>
                    <xdr:col>2</xdr:col>
                    <xdr:colOff>15240</xdr:colOff>
                    <xdr:row>17</xdr:row>
                    <xdr:rowOff>15240</xdr:rowOff>
                  </to>
                </anchor>
              </controlPr>
            </control>
          </mc:Choice>
        </mc:AlternateContent>
        <mc:AlternateContent xmlns:mc="http://schemas.openxmlformats.org/markup-compatibility/2006">
          <mc:Choice Requires="x14">
            <control shapeId="1027" r:id="rId5" name="Check Box 3">
              <controlPr defaultSize="0" autoFill="0" autoLine="0" autoPict="0" altText=" ">
                <anchor moveWithCells="1">
                  <from>
                    <xdr:col>1</xdr:col>
                    <xdr:colOff>15240</xdr:colOff>
                    <xdr:row>20</xdr:row>
                    <xdr:rowOff>22860</xdr:rowOff>
                  </from>
                  <to>
                    <xdr:col>2</xdr:col>
                    <xdr:colOff>15240</xdr:colOff>
                    <xdr:row>22</xdr:row>
                    <xdr:rowOff>7620</xdr:rowOff>
                  </to>
                </anchor>
              </controlPr>
            </control>
          </mc:Choice>
        </mc:AlternateContent>
        <mc:AlternateContent xmlns:mc="http://schemas.openxmlformats.org/markup-compatibility/2006">
          <mc:Choice Requires="x14">
            <control shapeId="1029" r:id="rId6" name="Check Box 5">
              <controlPr defaultSize="0" autoFill="0" autoLine="0" autoPict="0" altText=" ">
                <anchor moveWithCells="1">
                  <from>
                    <xdr:col>1</xdr:col>
                    <xdr:colOff>22860</xdr:colOff>
                    <xdr:row>26</xdr:row>
                    <xdr:rowOff>30480</xdr:rowOff>
                  </from>
                  <to>
                    <xdr:col>2</xdr:col>
                    <xdr:colOff>22860</xdr:colOff>
                    <xdr:row>28</xdr:row>
                    <xdr:rowOff>15240</xdr:rowOff>
                  </to>
                </anchor>
              </controlPr>
            </control>
          </mc:Choice>
        </mc:AlternateContent>
        <mc:AlternateContent xmlns:mc="http://schemas.openxmlformats.org/markup-compatibility/2006">
          <mc:Choice Requires="x14">
            <control shapeId="1031" r:id="rId7" name="Check Box 7">
              <controlPr defaultSize="0" autoFill="0" autoLine="0" autoPict="0" altText=" ">
                <anchor moveWithCells="1">
                  <from>
                    <xdr:col>1</xdr:col>
                    <xdr:colOff>15240</xdr:colOff>
                    <xdr:row>34</xdr:row>
                    <xdr:rowOff>22860</xdr:rowOff>
                  </from>
                  <to>
                    <xdr:col>2</xdr:col>
                    <xdr:colOff>15240</xdr:colOff>
                    <xdr:row>36</xdr:row>
                    <xdr:rowOff>7620</xdr:rowOff>
                  </to>
                </anchor>
              </controlPr>
            </control>
          </mc:Choice>
        </mc:AlternateContent>
        <mc:AlternateContent xmlns:mc="http://schemas.openxmlformats.org/markup-compatibility/2006">
          <mc:Choice Requires="x14">
            <control shapeId="1033" r:id="rId8" name="Check Box 9">
              <controlPr defaultSize="0" autoFill="0" autoLine="0" autoPict="0" altText=" ">
                <anchor moveWithCells="1">
                  <from>
                    <xdr:col>1</xdr:col>
                    <xdr:colOff>0</xdr:colOff>
                    <xdr:row>39</xdr:row>
                    <xdr:rowOff>22860</xdr:rowOff>
                  </from>
                  <to>
                    <xdr:col>2</xdr:col>
                    <xdr:colOff>0</xdr:colOff>
                    <xdr:row>41</xdr:row>
                    <xdr:rowOff>7620</xdr:rowOff>
                  </to>
                </anchor>
              </controlPr>
            </control>
          </mc:Choice>
        </mc:AlternateContent>
        <mc:AlternateContent xmlns:mc="http://schemas.openxmlformats.org/markup-compatibility/2006">
          <mc:Choice Requires="x14">
            <control shapeId="1034" r:id="rId9" name="Check Box 10">
              <controlPr defaultSize="0" autoFill="0" autoLine="0" autoPict="0" altText=" ">
                <anchor moveWithCells="1">
                  <from>
                    <xdr:col>1</xdr:col>
                    <xdr:colOff>15240</xdr:colOff>
                    <xdr:row>45</xdr:row>
                    <xdr:rowOff>30480</xdr:rowOff>
                  </from>
                  <to>
                    <xdr:col>2</xdr:col>
                    <xdr:colOff>15240</xdr:colOff>
                    <xdr:row>47</xdr:row>
                    <xdr:rowOff>15240</xdr:rowOff>
                  </to>
                </anchor>
              </controlPr>
            </control>
          </mc:Choice>
        </mc:AlternateContent>
        <mc:AlternateContent xmlns:mc="http://schemas.openxmlformats.org/markup-compatibility/2006">
          <mc:Choice Requires="x14">
            <control shapeId="1035" r:id="rId10" name="Check Box 11">
              <controlPr defaultSize="0" autoFill="0" autoLine="0" autoPict="0" altText=" ">
                <anchor moveWithCells="1">
                  <from>
                    <xdr:col>1</xdr:col>
                    <xdr:colOff>15240</xdr:colOff>
                    <xdr:row>53</xdr:row>
                    <xdr:rowOff>114300</xdr:rowOff>
                  </from>
                  <to>
                    <xdr:col>2</xdr:col>
                    <xdr:colOff>15240</xdr:colOff>
                    <xdr:row>55</xdr:row>
                    <xdr:rowOff>22860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1"/>
  <dimension ref="B6:J70"/>
  <sheetViews>
    <sheetView zoomScaleNormal="100" workbookViewId="0"/>
  </sheetViews>
  <sheetFormatPr defaultColWidth="12" defaultRowHeight="15.6" x14ac:dyDescent="0.3"/>
  <cols>
    <col min="1" max="1" width="1.33203125" style="7" customWidth="1"/>
    <col min="2" max="2" width="3.5546875" style="7" customWidth="1"/>
    <col min="3" max="3" width="0.5546875" style="7" customWidth="1"/>
    <col min="4" max="4" width="65.77734375" style="7" customWidth="1"/>
    <col min="5" max="5" width="0.5546875" style="7" customWidth="1"/>
    <col min="6" max="6" width="11.33203125" style="8" customWidth="1"/>
    <col min="7" max="7" width="0.5546875" style="8" customWidth="1"/>
    <col min="8" max="8" width="3.33203125" style="9" customWidth="1"/>
    <col min="9" max="9" width="0.5546875" style="7" customWidth="1"/>
    <col min="10" max="10" width="10.33203125" style="8" customWidth="1"/>
    <col min="11" max="11" width="0.5546875" style="7" customWidth="1"/>
    <col min="12" max="16384" width="12" style="7"/>
  </cols>
  <sheetData>
    <row r="6" spans="2:10" ht="15.6" customHeight="1" x14ac:dyDescent="0.3">
      <c r="B6" s="70"/>
      <c r="C6" s="71"/>
      <c r="D6" s="70" t="s">
        <v>261</v>
      </c>
      <c r="E6" s="67"/>
      <c r="F6" s="68"/>
      <c r="G6" s="68"/>
      <c r="H6" s="69"/>
      <c r="I6" s="67"/>
      <c r="J6" s="68"/>
    </row>
    <row r="7" spans="2:10" ht="3" customHeight="1" x14ac:dyDescent="0.3"/>
    <row r="8" spans="2:10" ht="15.6" customHeight="1" x14ac:dyDescent="0.3">
      <c r="B8" s="72"/>
      <c r="C8" s="66"/>
      <c r="D8" s="73" t="s">
        <v>259</v>
      </c>
      <c r="E8" s="12"/>
      <c r="F8" s="59">
        <v>150</v>
      </c>
      <c r="G8" s="14"/>
      <c r="H8" s="15"/>
      <c r="I8" s="12"/>
      <c r="J8" s="13" t="str">
        <f>+IF(H8&gt;=1,F8*H8,"")</f>
        <v/>
      </c>
    </row>
    <row r="9" spans="2:10" ht="15.6" customHeight="1" x14ac:dyDescent="0.3">
      <c r="B9" s="72"/>
      <c r="C9" s="66"/>
      <c r="D9" s="73" t="s">
        <v>296</v>
      </c>
      <c r="E9" s="12"/>
      <c r="F9" s="59"/>
      <c r="G9" s="14"/>
      <c r="H9" s="15"/>
      <c r="I9" s="12"/>
      <c r="J9" s="13"/>
    </row>
    <row r="10" spans="2:10" ht="1.95" customHeight="1" x14ac:dyDescent="0.3"/>
    <row r="11" spans="2:10" ht="15.6" customHeight="1" x14ac:dyDescent="0.3">
      <c r="B11" s="72"/>
      <c r="C11" s="66"/>
      <c r="D11" s="73" t="s">
        <v>297</v>
      </c>
      <c r="E11" s="12"/>
      <c r="F11" s="59">
        <v>100</v>
      </c>
      <c r="G11" s="14"/>
      <c r="H11" s="15"/>
      <c r="I11" s="12"/>
      <c r="J11" s="13" t="str">
        <f>+IF(H11&gt;=1,F11*H11,"")</f>
        <v/>
      </c>
    </row>
    <row r="12" spans="2:10" ht="15.6" customHeight="1" x14ac:dyDescent="0.3">
      <c r="B12" s="72"/>
      <c r="C12" s="66"/>
      <c r="D12" s="73" t="s">
        <v>298</v>
      </c>
      <c r="E12" s="12"/>
      <c r="F12" s="59"/>
      <c r="G12" s="14"/>
      <c r="H12" s="15"/>
      <c r="I12" s="12"/>
      <c r="J12" s="13"/>
    </row>
    <row r="13" spans="2:10" ht="3" customHeight="1" x14ac:dyDescent="0.3">
      <c r="H13" s="60"/>
    </row>
    <row r="14" spans="2:10" ht="15.6" customHeight="1" x14ac:dyDescent="0.3">
      <c r="B14" s="110"/>
      <c r="C14" s="110"/>
      <c r="D14" s="110" t="s">
        <v>262</v>
      </c>
      <c r="E14" s="111"/>
      <c r="F14" s="112"/>
      <c r="G14" s="112"/>
      <c r="H14" s="113"/>
      <c r="I14" s="111"/>
      <c r="J14" s="112"/>
    </row>
    <row r="15" spans="2:10" ht="3" customHeight="1" x14ac:dyDescent="0.3">
      <c r="B15" s="83"/>
      <c r="C15" s="83"/>
      <c r="D15" s="83"/>
      <c r="E15" s="83"/>
      <c r="F15" s="84"/>
      <c r="G15" s="84"/>
      <c r="H15" s="85"/>
      <c r="I15" s="83"/>
      <c r="J15" s="84"/>
    </row>
    <row r="16" spans="2:10" ht="15.6" customHeight="1" x14ac:dyDescent="0.3">
      <c r="B16" s="114"/>
      <c r="C16" s="109"/>
      <c r="D16" s="77" t="s">
        <v>299</v>
      </c>
      <c r="E16" s="78"/>
      <c r="F16" s="79">
        <v>200</v>
      </c>
      <c r="G16" s="80"/>
      <c r="H16" s="135"/>
      <c r="I16" s="136"/>
      <c r="J16" s="137" t="str">
        <f>+IF(H16&gt;=1,F16*H16,"")</f>
        <v/>
      </c>
    </row>
    <row r="17" spans="2:10" ht="15.6" customHeight="1" x14ac:dyDescent="0.3">
      <c r="B17" s="114"/>
      <c r="C17" s="109"/>
      <c r="D17" s="77" t="s">
        <v>300</v>
      </c>
      <c r="E17" s="78"/>
      <c r="F17" s="133"/>
      <c r="G17" s="80"/>
      <c r="H17" s="135"/>
      <c r="I17" s="136"/>
      <c r="J17" s="137"/>
    </row>
    <row r="18" spans="2:10" ht="1.95" customHeight="1" x14ac:dyDescent="0.3">
      <c r="B18" s="83"/>
      <c r="C18" s="83"/>
      <c r="D18" s="83"/>
      <c r="E18" s="83"/>
      <c r="F18" s="84"/>
      <c r="G18" s="84"/>
      <c r="H18" s="85"/>
      <c r="I18" s="83"/>
      <c r="J18" s="84"/>
    </row>
    <row r="19" spans="2:10" ht="15.6" customHeight="1" x14ac:dyDescent="0.3">
      <c r="B19" s="114"/>
      <c r="C19" s="109"/>
      <c r="D19" s="77" t="s">
        <v>301</v>
      </c>
      <c r="E19" s="78"/>
      <c r="F19" s="79">
        <v>75</v>
      </c>
      <c r="G19" s="80"/>
      <c r="H19" s="81"/>
      <c r="I19" s="78"/>
      <c r="J19" s="82" t="str">
        <f>+IF(H19&gt;=1,F19*H19,"")</f>
        <v/>
      </c>
    </row>
    <row r="20" spans="2:10" ht="15.6" customHeight="1" x14ac:dyDescent="0.3">
      <c r="B20" s="114"/>
      <c r="C20" s="109"/>
      <c r="D20" s="77" t="s">
        <v>302</v>
      </c>
      <c r="E20" s="78"/>
      <c r="F20" s="79"/>
      <c r="G20" s="80"/>
      <c r="H20" s="81"/>
      <c r="I20" s="78"/>
      <c r="J20" s="82"/>
    </row>
    <row r="21" spans="2:10" ht="1.95" customHeight="1" x14ac:dyDescent="0.3">
      <c r="B21" s="83"/>
      <c r="C21" s="83"/>
      <c r="D21" s="83"/>
      <c r="E21" s="83"/>
      <c r="F21" s="84"/>
      <c r="G21" s="84"/>
      <c r="H21" s="85"/>
      <c r="I21" s="83"/>
      <c r="J21" s="84"/>
    </row>
    <row r="22" spans="2:10" ht="15.6" customHeight="1" x14ac:dyDescent="0.3">
      <c r="B22" s="114"/>
      <c r="C22" s="109"/>
      <c r="D22" s="77" t="s">
        <v>279</v>
      </c>
      <c r="E22" s="78"/>
      <c r="F22" s="79">
        <v>400</v>
      </c>
      <c r="G22" s="80"/>
      <c r="H22" s="135"/>
      <c r="I22" s="136"/>
      <c r="J22" s="137" t="str">
        <f>+IF(H22&gt;=1,F22*H22,"")</f>
        <v/>
      </c>
    </row>
    <row r="23" spans="2:10" ht="15.6" customHeight="1" x14ac:dyDescent="0.3">
      <c r="B23" s="114"/>
      <c r="C23" s="109"/>
      <c r="D23" s="77" t="s">
        <v>303</v>
      </c>
      <c r="E23" s="78"/>
      <c r="F23" s="133"/>
      <c r="G23" s="80"/>
      <c r="H23" s="135"/>
      <c r="I23" s="136"/>
      <c r="J23" s="137"/>
    </row>
    <row r="24" spans="2:10" ht="1.95" customHeight="1" x14ac:dyDescent="0.3">
      <c r="B24" s="83"/>
      <c r="C24" s="83"/>
      <c r="D24" s="83"/>
      <c r="E24" s="83"/>
      <c r="F24" s="84"/>
      <c r="G24" s="84"/>
      <c r="H24" s="138"/>
      <c r="I24" s="139"/>
      <c r="J24" s="140"/>
    </row>
    <row r="25" spans="2:10" ht="15.6" customHeight="1" x14ac:dyDescent="0.3">
      <c r="B25" s="114"/>
      <c r="C25" s="109"/>
      <c r="D25" s="77" t="s">
        <v>304</v>
      </c>
      <c r="E25" s="78"/>
      <c r="F25" s="79">
        <v>400</v>
      </c>
      <c r="G25" s="80"/>
      <c r="H25" s="135"/>
      <c r="I25" s="136"/>
      <c r="J25" s="137" t="str">
        <f>+IF(H25&gt;=1,F25*H25,"")</f>
        <v/>
      </c>
    </row>
    <row r="26" spans="2:10" ht="15.6" customHeight="1" x14ac:dyDescent="0.3">
      <c r="B26" s="114"/>
      <c r="C26" s="109"/>
      <c r="D26" s="86" t="s">
        <v>274</v>
      </c>
      <c r="E26" s="78"/>
      <c r="F26" s="133"/>
      <c r="G26" s="80"/>
      <c r="H26" s="135"/>
      <c r="I26" s="136"/>
      <c r="J26" s="137"/>
    </row>
    <row r="27" spans="2:10" ht="1.95" customHeight="1" x14ac:dyDescent="0.3">
      <c r="B27" s="83"/>
      <c r="C27" s="83"/>
      <c r="D27" s="83"/>
      <c r="E27" s="83"/>
      <c r="F27" s="84"/>
      <c r="G27" s="84"/>
      <c r="H27" s="138"/>
      <c r="I27" s="139"/>
      <c r="J27" s="140"/>
    </row>
    <row r="28" spans="2:10" ht="15.6" customHeight="1" x14ac:dyDescent="0.3">
      <c r="B28" s="104"/>
      <c r="C28" s="104"/>
      <c r="D28" s="120" t="s">
        <v>260</v>
      </c>
      <c r="E28" s="105"/>
      <c r="F28" s="106"/>
      <c r="G28" s="106"/>
      <c r="H28" s="107"/>
      <c r="I28" s="105"/>
      <c r="J28" s="106"/>
    </row>
    <row r="29" spans="2:10" ht="3" customHeight="1" x14ac:dyDescent="0.3">
      <c r="H29" s="93"/>
    </row>
    <row r="30" spans="2:10" ht="15.6" customHeight="1" x14ac:dyDescent="0.3">
      <c r="B30" s="108"/>
      <c r="C30" s="66"/>
      <c r="D30" s="73" t="s">
        <v>305</v>
      </c>
      <c r="E30" s="12"/>
      <c r="F30" s="59">
        <v>1980</v>
      </c>
      <c r="G30" s="14"/>
      <c r="H30" s="15"/>
      <c r="I30" s="12"/>
      <c r="J30" s="13" t="str">
        <f>+IF(H30&gt;=1,F30*H30,"")</f>
        <v/>
      </c>
    </row>
    <row r="31" spans="2:10" ht="15.6" customHeight="1" x14ac:dyDescent="0.3">
      <c r="B31" s="108"/>
      <c r="C31" s="66"/>
      <c r="D31" s="73" t="s">
        <v>276</v>
      </c>
      <c r="E31" s="12"/>
      <c r="F31" s="59"/>
      <c r="G31" s="14"/>
      <c r="H31" s="74"/>
      <c r="I31" s="75"/>
      <c r="J31" s="76"/>
    </row>
    <row r="32" spans="2:10" ht="3" customHeight="1" x14ac:dyDescent="0.3">
      <c r="H32" s="93"/>
    </row>
    <row r="33" spans="2:10" ht="15.6" customHeight="1" x14ac:dyDescent="0.3">
      <c r="B33" s="115"/>
      <c r="C33" s="115"/>
      <c r="D33" s="119" t="s">
        <v>256</v>
      </c>
      <c r="E33" s="116"/>
      <c r="F33" s="117"/>
      <c r="G33" s="117"/>
      <c r="H33" s="118"/>
      <c r="I33" s="116"/>
      <c r="J33" s="117"/>
    </row>
    <row r="34" spans="2:10" ht="3" customHeight="1" x14ac:dyDescent="0.3">
      <c r="H34" s="93"/>
    </row>
    <row r="35" spans="2:10" x14ac:dyDescent="0.3">
      <c r="B35" s="121"/>
      <c r="C35" s="62"/>
      <c r="D35" s="87" t="s">
        <v>263</v>
      </c>
      <c r="F35" s="10">
        <v>90</v>
      </c>
      <c r="H35" s="11"/>
      <c r="J35" s="10" t="str">
        <f>+IF(H35&gt;=1,F35*H35,"")</f>
        <v/>
      </c>
    </row>
    <row r="36" spans="2:10" ht="1.95" customHeight="1" x14ac:dyDescent="0.3">
      <c r="B36" s="56"/>
      <c r="C36" s="56"/>
      <c r="D36" s="56"/>
    </row>
    <row r="37" spans="2:10" x14ac:dyDescent="0.3">
      <c r="B37" s="121"/>
      <c r="C37" s="62"/>
      <c r="D37" s="87" t="s">
        <v>384</v>
      </c>
      <c r="F37" s="10">
        <v>650</v>
      </c>
      <c r="H37" s="11"/>
      <c r="J37" s="10" t="str">
        <f>+IF(H37&gt;=1,F37*H37,"")</f>
        <v/>
      </c>
    </row>
    <row r="38" spans="2:10" ht="1.95" customHeight="1" x14ac:dyDescent="0.3">
      <c r="B38" s="56"/>
      <c r="C38" s="56"/>
      <c r="D38" s="56"/>
    </row>
    <row r="39" spans="2:10" x14ac:dyDescent="0.3">
      <c r="B39" s="121"/>
      <c r="C39" s="62"/>
      <c r="D39" s="87" t="s">
        <v>264</v>
      </c>
      <c r="F39" s="10">
        <v>370</v>
      </c>
      <c r="H39" s="11"/>
      <c r="J39" s="10" t="str">
        <f>+IF(H39&gt;=1,F39*H39,"")</f>
        <v/>
      </c>
    </row>
    <row r="40" spans="2:10" ht="1.95" customHeight="1" x14ac:dyDescent="0.3">
      <c r="B40" s="56"/>
      <c r="C40" s="56"/>
      <c r="D40" s="56"/>
    </row>
    <row r="41" spans="2:10" x14ac:dyDescent="0.3">
      <c r="B41" s="121"/>
      <c r="C41" s="62"/>
      <c r="D41" s="87" t="s">
        <v>265</v>
      </c>
      <c r="E41" s="103"/>
      <c r="F41" s="10">
        <v>320</v>
      </c>
      <c r="G41" s="131"/>
      <c r="H41" s="11"/>
      <c r="I41" s="103"/>
      <c r="J41" s="10" t="str">
        <f>+IF(H41&gt;=1,F41*H41,"")</f>
        <v/>
      </c>
    </row>
    <row r="42" spans="2:10" ht="1.95" customHeight="1" x14ac:dyDescent="0.3">
      <c r="H42" s="60"/>
    </row>
    <row r="43" spans="2:10" x14ac:dyDescent="0.3">
      <c r="B43" s="121"/>
      <c r="C43" s="62"/>
      <c r="D43" s="87" t="s">
        <v>266</v>
      </c>
      <c r="F43" s="10">
        <v>90</v>
      </c>
      <c r="H43" s="11"/>
      <c r="J43" s="10" t="str">
        <f>+IF(H43&gt;=1,F43*H43,"")</f>
        <v/>
      </c>
    </row>
    <row r="44" spans="2:10" ht="1.95" customHeight="1" x14ac:dyDescent="0.3">
      <c r="B44" s="103"/>
      <c r="H44" s="60"/>
    </row>
    <row r="45" spans="2:10" x14ac:dyDescent="0.3">
      <c r="B45" s="121"/>
      <c r="C45" s="62"/>
      <c r="D45" s="87" t="s">
        <v>267</v>
      </c>
      <c r="F45" s="10"/>
      <c r="H45" s="11"/>
      <c r="J45" s="10" t="str">
        <f>+IF(H45&gt;=1,F45*H45,"")</f>
        <v/>
      </c>
    </row>
    <row r="46" spans="2:10" ht="9.4499999999999993" customHeight="1" x14ac:dyDescent="0.3"/>
    <row r="47" spans="2:10" s="16" customFormat="1" ht="15" customHeight="1" x14ac:dyDescent="0.35">
      <c r="B47" s="143">
        <f>+B49+B50</f>
        <v>0</v>
      </c>
      <c r="C47" s="122"/>
      <c r="D47" s="123" t="str">
        <f>+IF(B47=0,"","TOTALE FORNITURA A LISTINO")</f>
        <v/>
      </c>
      <c r="E47" s="132"/>
      <c r="F47" s="210" t="str">
        <f>+IF(AND(B47&lt;&gt;0,ANAGRAFICA!D15="X"),SUM(J8:J45)+SUM(PACK!J19:J58),"")</f>
        <v/>
      </c>
      <c r="G47" s="210"/>
      <c r="H47" s="210"/>
      <c r="I47" s="125"/>
      <c r="J47" s="144" t="str">
        <f>+IF(B47=0,"","€ + iva")</f>
        <v/>
      </c>
    </row>
    <row r="48" spans="2:10" ht="9.4499999999999993" customHeight="1" x14ac:dyDescent="0.3">
      <c r="B48" s="211"/>
      <c r="C48" s="211"/>
      <c r="D48" s="211"/>
      <c r="E48" s="211"/>
      <c r="F48" s="211"/>
      <c r="G48" s="211"/>
      <c r="H48" s="211"/>
      <c r="I48" s="211"/>
      <c r="J48" s="211"/>
    </row>
    <row r="49" spans="2:10" s="16" customFormat="1" ht="15" customHeight="1" x14ac:dyDescent="0.35">
      <c r="B49" s="141"/>
      <c r="C49" s="126"/>
      <c r="D49" s="214" t="s">
        <v>268</v>
      </c>
      <c r="E49" s="132"/>
      <c r="F49" s="212" t="str">
        <f>+IF(ANAGRAFICA!D15="X",+(SUM(J8:J45)+SUM(PACK!J19:J58))*(1-B49)-B50,"")</f>
        <v/>
      </c>
      <c r="G49" s="212"/>
      <c r="H49" s="212"/>
      <c r="I49" s="212"/>
      <c r="J49" s="213" t="s">
        <v>12</v>
      </c>
    </row>
    <row r="50" spans="2:10" s="16" customFormat="1" ht="15" customHeight="1" x14ac:dyDescent="0.35">
      <c r="B50" s="142"/>
      <c r="C50" s="126"/>
      <c r="D50" s="214"/>
      <c r="E50" s="132"/>
      <c r="F50" s="212"/>
      <c r="G50" s="212"/>
      <c r="H50" s="212"/>
      <c r="I50" s="212"/>
      <c r="J50" s="213"/>
    </row>
    <row r="51" spans="2:10" s="16" customFormat="1" ht="6" customHeight="1" x14ac:dyDescent="0.35">
      <c r="B51" s="17"/>
      <c r="C51" s="18"/>
      <c r="D51" s="19"/>
      <c r="F51" s="20"/>
      <c r="G51" s="20"/>
      <c r="H51" s="20"/>
      <c r="I51" s="20"/>
      <c r="J51" s="20"/>
    </row>
    <row r="52" spans="2:10" s="16" customFormat="1" ht="18" customHeight="1" x14ac:dyDescent="0.35">
      <c r="B52" s="219" t="str">
        <f>+IF(ANAGRAFICA!D17="","","OFFERTA VALIDA SINO AL ")</f>
        <v/>
      </c>
      <c r="C52" s="219"/>
      <c r="D52" s="219"/>
      <c r="E52" s="124"/>
      <c r="F52" s="215" t="str">
        <f>+IF(ANAGRAFICA!D17="","",+ANAGRAFICA!F17)</f>
        <v/>
      </c>
      <c r="G52" s="215"/>
      <c r="H52" s="215"/>
      <c r="I52" s="215"/>
      <c r="J52" s="215"/>
    </row>
    <row r="53" spans="2:10" ht="6" customHeight="1" x14ac:dyDescent="0.3">
      <c r="B53" s="211"/>
      <c r="C53" s="211"/>
      <c r="D53" s="211"/>
      <c r="E53" s="211"/>
      <c r="F53" s="211"/>
      <c r="G53" s="211"/>
      <c r="H53" s="211"/>
      <c r="I53" s="211"/>
      <c r="J53" s="211"/>
    </row>
    <row r="54" spans="2:10" x14ac:dyDescent="0.3">
      <c r="B54" s="220" t="str">
        <f>+ANAGRAFICA!F19</f>
        <v>PAGAMENTO : ALL'ORDINE</v>
      </c>
      <c r="C54" s="220"/>
      <c r="D54" s="220"/>
      <c r="E54" s="220"/>
      <c r="F54" s="220"/>
      <c r="G54" s="220"/>
      <c r="H54" s="220"/>
      <c r="I54" s="220"/>
      <c r="J54" s="220"/>
    </row>
    <row r="55" spans="2:10" ht="4.2" customHeight="1" thickBot="1" x14ac:dyDescent="0.35"/>
    <row r="56" spans="2:10" ht="15.6" customHeight="1" x14ac:dyDescent="0.3">
      <c r="B56" s="222" t="s">
        <v>8</v>
      </c>
      <c r="C56" s="223"/>
      <c r="D56" s="223"/>
      <c r="E56" s="223"/>
      <c r="F56" s="223"/>
      <c r="G56" s="223"/>
      <c r="H56" s="223"/>
      <c r="I56" s="223"/>
      <c r="J56" s="224"/>
    </row>
    <row r="57" spans="2:10" ht="15.6" customHeight="1" x14ac:dyDescent="0.3">
      <c r="B57" s="225"/>
      <c r="C57" s="226"/>
      <c r="D57" s="226"/>
      <c r="E57" s="226"/>
      <c r="F57" s="226"/>
      <c r="G57" s="226"/>
      <c r="H57" s="226"/>
      <c r="I57" s="226"/>
      <c r="J57" s="227"/>
    </row>
    <row r="58" spans="2:10" ht="15" customHeight="1" thickBot="1" x14ac:dyDescent="0.35">
      <c r="B58" s="228"/>
      <c r="C58" s="229"/>
      <c r="D58" s="229"/>
      <c r="E58" s="229"/>
      <c r="F58" s="229"/>
      <c r="G58" s="229"/>
      <c r="H58" s="229"/>
      <c r="I58" s="229"/>
      <c r="J58" s="230"/>
    </row>
    <row r="59" spans="2:10" ht="15.6" customHeight="1" x14ac:dyDescent="0.3">
      <c r="B59" s="21"/>
      <c r="C59" s="21"/>
      <c r="D59" s="21"/>
      <c r="E59" s="21"/>
      <c r="F59" s="21"/>
      <c r="G59" s="21"/>
      <c r="H59" s="21"/>
      <c r="I59" s="21"/>
      <c r="J59" s="21"/>
    </row>
    <row r="60" spans="2:10" x14ac:dyDescent="0.3">
      <c r="B60" s="218" t="s">
        <v>11</v>
      </c>
      <c r="C60" s="218"/>
      <c r="D60" s="218"/>
      <c r="E60" s="8"/>
      <c r="F60" s="217" t="s">
        <v>10</v>
      </c>
      <c r="G60" s="217"/>
      <c r="H60" s="217"/>
      <c r="I60" s="217"/>
      <c r="J60" s="217"/>
    </row>
    <row r="61" spans="2:10" ht="15" customHeight="1" x14ac:dyDescent="0.3">
      <c r="B61" s="7" t="s">
        <v>7</v>
      </c>
      <c r="E61" s="21"/>
      <c r="F61" s="216" t="s">
        <v>9</v>
      </c>
      <c r="G61" s="216"/>
      <c r="H61" s="216"/>
      <c r="I61" s="216"/>
      <c r="J61" s="216"/>
    </row>
    <row r="62" spans="2:10" ht="15" customHeight="1" x14ac:dyDescent="0.3">
      <c r="E62" s="21"/>
      <c r="F62" s="22"/>
      <c r="G62" s="22"/>
      <c r="H62" s="22"/>
      <c r="I62" s="22"/>
      <c r="J62" s="22"/>
    </row>
    <row r="63" spans="2:10" ht="15" customHeight="1" x14ac:dyDescent="0.3">
      <c r="E63" s="21"/>
      <c r="F63" s="22"/>
      <c r="G63" s="22"/>
      <c r="H63" s="22"/>
      <c r="I63" s="22"/>
      <c r="J63" s="22"/>
    </row>
    <row r="64" spans="2:10" x14ac:dyDescent="0.3">
      <c r="B64" s="21"/>
      <c r="C64" s="21"/>
      <c r="D64" s="21"/>
      <c r="E64" s="21"/>
    </row>
    <row r="65" spans="2:10" x14ac:dyDescent="0.3">
      <c r="B65" s="21"/>
      <c r="C65" s="21"/>
      <c r="D65" s="21"/>
      <c r="E65" s="21"/>
      <c r="J65" s="22"/>
    </row>
    <row r="66" spans="2:10" x14ac:dyDescent="0.3">
      <c r="B66" s="21"/>
      <c r="C66" s="21"/>
      <c r="D66" s="21"/>
      <c r="E66" s="21"/>
      <c r="H66" s="60"/>
      <c r="J66" s="61"/>
    </row>
    <row r="67" spans="2:10" x14ac:dyDescent="0.3">
      <c r="B67" s="21"/>
      <c r="C67" s="21"/>
      <c r="D67" s="21"/>
      <c r="E67" s="21"/>
      <c r="H67" s="60"/>
      <c r="J67" s="61"/>
    </row>
    <row r="68" spans="2:10" x14ac:dyDescent="0.3">
      <c r="B68" s="21"/>
      <c r="C68" s="21"/>
      <c r="D68" s="21"/>
      <c r="E68" s="21"/>
      <c r="H68" s="158"/>
      <c r="J68" s="159"/>
    </row>
    <row r="69" spans="2:10" ht="12" customHeight="1" thickBot="1" x14ac:dyDescent="0.35">
      <c r="B69" s="221"/>
      <c r="C69" s="221"/>
      <c r="D69" s="221"/>
      <c r="E69" s="221"/>
      <c r="F69" s="221"/>
      <c r="G69" s="221"/>
      <c r="H69" s="221"/>
      <c r="I69" s="221"/>
      <c r="J69" s="221"/>
    </row>
    <row r="70" spans="2:10" s="65" customFormat="1" ht="15.6" customHeight="1" x14ac:dyDescent="0.3">
      <c r="B70" s="209" t="s">
        <v>258</v>
      </c>
      <c r="C70" s="209"/>
      <c r="D70" s="209"/>
      <c r="E70" s="209"/>
      <c r="F70" s="209"/>
      <c r="G70" s="209"/>
      <c r="H70" s="209"/>
      <c r="I70" s="209"/>
      <c r="J70" s="209"/>
    </row>
  </sheetData>
  <sheetProtection selectLockedCells="1" selectUnlockedCells="1"/>
  <mergeCells count="15">
    <mergeCell ref="B70:J70"/>
    <mergeCell ref="F52:J52"/>
    <mergeCell ref="B53:J53"/>
    <mergeCell ref="F61:J61"/>
    <mergeCell ref="F60:J60"/>
    <mergeCell ref="B60:D60"/>
    <mergeCell ref="B52:D52"/>
    <mergeCell ref="B54:J54"/>
    <mergeCell ref="B69:J69"/>
    <mergeCell ref="B56:J58"/>
    <mergeCell ref="F47:H47"/>
    <mergeCell ref="B48:J48"/>
    <mergeCell ref="F49:I50"/>
    <mergeCell ref="J49:J50"/>
    <mergeCell ref="D49:D50"/>
  </mergeCells>
  <phoneticPr fontId="4" type="noConversion"/>
  <pageMargins left="0.35433070866141736" right="0" top="0.35433070866141736" bottom="0.35433070866141736" header="0" footer="0"/>
  <pageSetup paperSize="9" firstPageNumber="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3" r:id="rId4" name="Check Box 15">
              <controlPr defaultSize="0" autoFill="0" autoLine="0" autoPict="0">
                <anchor moveWithCells="1">
                  <from>
                    <xdr:col>1</xdr:col>
                    <xdr:colOff>15240</xdr:colOff>
                    <xdr:row>6</xdr:row>
                    <xdr:rowOff>38100</xdr:rowOff>
                  </from>
                  <to>
                    <xdr:col>2</xdr:col>
                    <xdr:colOff>22860</xdr:colOff>
                    <xdr:row>8</xdr:row>
                    <xdr:rowOff>22860</xdr:rowOff>
                  </to>
                </anchor>
              </controlPr>
            </control>
          </mc:Choice>
        </mc:AlternateContent>
        <mc:AlternateContent xmlns:mc="http://schemas.openxmlformats.org/markup-compatibility/2006">
          <mc:Choice Requires="x14">
            <control shapeId="2065" r:id="rId5" name="Check Box 17">
              <controlPr defaultSize="0" autoFill="0" autoLine="0" autoPict="0">
                <anchor moveWithCells="1">
                  <from>
                    <xdr:col>1</xdr:col>
                    <xdr:colOff>15240</xdr:colOff>
                    <xdr:row>10</xdr:row>
                    <xdr:rowOff>0</xdr:rowOff>
                  </from>
                  <to>
                    <xdr:col>2</xdr:col>
                    <xdr:colOff>22860</xdr:colOff>
                    <xdr:row>11</xdr:row>
                    <xdr:rowOff>22860</xdr:rowOff>
                  </to>
                </anchor>
              </controlPr>
            </control>
          </mc:Choice>
        </mc:AlternateContent>
        <mc:AlternateContent xmlns:mc="http://schemas.openxmlformats.org/markup-compatibility/2006">
          <mc:Choice Requires="x14">
            <control shapeId="2067" r:id="rId6" name="Check Box 19">
              <controlPr defaultSize="0" autoFill="0" autoLine="0" autoPict="0">
                <anchor moveWithCells="1">
                  <from>
                    <xdr:col>1</xdr:col>
                    <xdr:colOff>15240</xdr:colOff>
                    <xdr:row>18</xdr:row>
                    <xdr:rowOff>0</xdr:rowOff>
                  </from>
                  <to>
                    <xdr:col>2</xdr:col>
                    <xdr:colOff>22860</xdr:colOff>
                    <xdr:row>19</xdr:row>
                    <xdr:rowOff>22860</xdr:rowOff>
                  </to>
                </anchor>
              </controlPr>
            </control>
          </mc:Choice>
        </mc:AlternateContent>
        <mc:AlternateContent xmlns:mc="http://schemas.openxmlformats.org/markup-compatibility/2006">
          <mc:Choice Requires="x14">
            <control shapeId="2068" r:id="rId7" name="Check Box 20">
              <controlPr defaultSize="0" autoFill="0" autoLine="0" autoPict="0">
                <anchor moveWithCells="1">
                  <from>
                    <xdr:col>1</xdr:col>
                    <xdr:colOff>15240</xdr:colOff>
                    <xdr:row>24</xdr:row>
                    <xdr:rowOff>0</xdr:rowOff>
                  </from>
                  <to>
                    <xdr:col>2</xdr:col>
                    <xdr:colOff>22860</xdr:colOff>
                    <xdr:row>25</xdr:row>
                    <xdr:rowOff>22860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1</xdr:col>
                    <xdr:colOff>15240</xdr:colOff>
                    <xdr:row>27</xdr:row>
                    <xdr:rowOff>0</xdr:rowOff>
                  </from>
                  <to>
                    <xdr:col>2</xdr:col>
                    <xdr:colOff>22860</xdr:colOff>
                    <xdr:row>28</xdr:row>
                    <xdr:rowOff>22860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1</xdr:col>
                    <xdr:colOff>15240</xdr:colOff>
                    <xdr:row>27</xdr:row>
                    <xdr:rowOff>0</xdr:rowOff>
                  </from>
                  <to>
                    <xdr:col>2</xdr:col>
                    <xdr:colOff>22860</xdr:colOff>
                    <xdr:row>28</xdr:row>
                    <xdr:rowOff>22860</xdr:rowOff>
                  </to>
                </anchor>
              </controlPr>
            </control>
          </mc:Choice>
        </mc:AlternateContent>
        <mc:AlternateContent xmlns:mc="http://schemas.openxmlformats.org/markup-compatibility/2006">
          <mc:Choice Requires="x14">
            <control shapeId="2071" r:id="rId10" name="Check Box 23">
              <controlPr defaultSize="0" autoFill="0" autoLine="0" autoPict="0">
                <anchor moveWithCells="1">
                  <from>
                    <xdr:col>1</xdr:col>
                    <xdr:colOff>15240</xdr:colOff>
                    <xdr:row>34</xdr:row>
                    <xdr:rowOff>0</xdr:rowOff>
                  </from>
                  <to>
                    <xdr:col>2</xdr:col>
                    <xdr:colOff>22860</xdr:colOff>
                    <xdr:row>36</xdr:row>
                    <xdr:rowOff>0</xdr:rowOff>
                  </to>
                </anchor>
              </controlPr>
            </control>
          </mc:Choice>
        </mc:AlternateContent>
        <mc:AlternateContent xmlns:mc="http://schemas.openxmlformats.org/markup-compatibility/2006">
          <mc:Choice Requires="x14">
            <control shapeId="2072" r:id="rId11" name="Check Box 24">
              <controlPr defaultSize="0" autoFill="0" autoLine="0" autoPict="0">
                <anchor moveWithCells="1">
                  <from>
                    <xdr:col>1</xdr:col>
                    <xdr:colOff>15240</xdr:colOff>
                    <xdr:row>36</xdr:row>
                    <xdr:rowOff>0</xdr:rowOff>
                  </from>
                  <to>
                    <xdr:col>2</xdr:col>
                    <xdr:colOff>22860</xdr:colOff>
                    <xdr:row>38</xdr:row>
                    <xdr:rowOff>0</xdr:rowOff>
                  </to>
                </anchor>
              </controlPr>
            </control>
          </mc:Choice>
        </mc:AlternateContent>
        <mc:AlternateContent xmlns:mc="http://schemas.openxmlformats.org/markup-compatibility/2006">
          <mc:Choice Requires="x14">
            <control shapeId="2073" r:id="rId12" name="Check Box 25">
              <controlPr defaultSize="0" autoFill="0" autoLine="0" autoPict="0">
                <anchor moveWithCells="1">
                  <from>
                    <xdr:col>1</xdr:col>
                    <xdr:colOff>15240</xdr:colOff>
                    <xdr:row>38</xdr:row>
                    <xdr:rowOff>0</xdr:rowOff>
                  </from>
                  <to>
                    <xdr:col>2</xdr:col>
                    <xdr:colOff>22860</xdr:colOff>
                    <xdr:row>40</xdr:row>
                    <xdr:rowOff>0</xdr:rowOff>
                  </to>
                </anchor>
              </controlPr>
            </control>
          </mc:Choice>
        </mc:AlternateContent>
        <mc:AlternateContent xmlns:mc="http://schemas.openxmlformats.org/markup-compatibility/2006">
          <mc:Choice Requires="x14">
            <control shapeId="2074" r:id="rId13" name="Check Box 26">
              <controlPr defaultSize="0" autoFill="0" autoLine="0" autoPict="0">
                <anchor moveWithCells="1">
                  <from>
                    <xdr:col>1</xdr:col>
                    <xdr:colOff>15240</xdr:colOff>
                    <xdr:row>40</xdr:row>
                    <xdr:rowOff>0</xdr:rowOff>
                  </from>
                  <to>
                    <xdr:col>2</xdr:col>
                    <xdr:colOff>22860</xdr:colOff>
                    <xdr:row>42</xdr:row>
                    <xdr:rowOff>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1</xdr:col>
                    <xdr:colOff>15240</xdr:colOff>
                    <xdr:row>42</xdr:row>
                    <xdr:rowOff>0</xdr:rowOff>
                  </from>
                  <to>
                    <xdr:col>2</xdr:col>
                    <xdr:colOff>22860</xdr:colOff>
                    <xdr:row>44</xdr:row>
                    <xdr:rowOff>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1</xdr:col>
                    <xdr:colOff>15240</xdr:colOff>
                    <xdr:row>44</xdr:row>
                    <xdr:rowOff>0</xdr:rowOff>
                  </from>
                  <to>
                    <xdr:col>2</xdr:col>
                    <xdr:colOff>22860</xdr:colOff>
                    <xdr:row>45</xdr:row>
                    <xdr:rowOff>22860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1</xdr:col>
                    <xdr:colOff>15240</xdr:colOff>
                    <xdr:row>29</xdr:row>
                    <xdr:rowOff>0</xdr:rowOff>
                  </from>
                  <to>
                    <xdr:col>2</xdr:col>
                    <xdr:colOff>22860</xdr:colOff>
                    <xdr:row>30</xdr:row>
                    <xdr:rowOff>22860</xdr:rowOff>
                  </to>
                </anchor>
              </controlPr>
            </control>
          </mc:Choice>
        </mc:AlternateContent>
        <mc:AlternateContent xmlns:mc="http://schemas.openxmlformats.org/markup-compatibility/2006">
          <mc:Choice Requires="x14">
            <control shapeId="2079" r:id="rId17" name="Check Box 31">
              <controlPr defaultSize="0" autoFill="0" autoLine="0" autoPict="0">
                <anchor moveWithCells="1">
                  <from>
                    <xdr:col>1</xdr:col>
                    <xdr:colOff>15240</xdr:colOff>
                    <xdr:row>15</xdr:row>
                    <xdr:rowOff>0</xdr:rowOff>
                  </from>
                  <to>
                    <xdr:col>2</xdr:col>
                    <xdr:colOff>22860</xdr:colOff>
                    <xdr:row>16</xdr:row>
                    <xdr:rowOff>22860</xdr:rowOff>
                  </to>
                </anchor>
              </controlPr>
            </control>
          </mc:Choice>
        </mc:AlternateContent>
        <mc:AlternateContent xmlns:mc="http://schemas.openxmlformats.org/markup-compatibility/2006">
          <mc:Choice Requires="x14">
            <control shapeId="2080" r:id="rId18" name="Check Box 32">
              <controlPr defaultSize="0" autoFill="0" autoLine="0" autoPict="0">
                <anchor moveWithCells="1">
                  <from>
                    <xdr:col>1</xdr:col>
                    <xdr:colOff>15240</xdr:colOff>
                    <xdr:row>27</xdr:row>
                    <xdr:rowOff>0</xdr:rowOff>
                  </from>
                  <to>
                    <xdr:col>2</xdr:col>
                    <xdr:colOff>22860</xdr:colOff>
                    <xdr:row>28</xdr:row>
                    <xdr:rowOff>22860</xdr:rowOff>
                  </to>
                </anchor>
              </controlPr>
            </control>
          </mc:Choice>
        </mc:AlternateContent>
        <mc:AlternateContent xmlns:mc="http://schemas.openxmlformats.org/markup-compatibility/2006">
          <mc:Choice Requires="x14">
            <control shapeId="2081" r:id="rId19" name="Check Box 33">
              <controlPr defaultSize="0" autoFill="0" autoLine="0" autoPict="0">
                <anchor moveWithCells="1">
                  <from>
                    <xdr:col>1</xdr:col>
                    <xdr:colOff>15240</xdr:colOff>
                    <xdr:row>21</xdr:row>
                    <xdr:rowOff>0</xdr:rowOff>
                  </from>
                  <to>
                    <xdr:col>2</xdr:col>
                    <xdr:colOff>22860</xdr:colOff>
                    <xdr:row>22</xdr:row>
                    <xdr:rowOff>22860</xdr:rowOff>
                  </to>
                </anchor>
              </controlPr>
            </control>
          </mc:Choice>
        </mc:AlternateContent>
        <mc:AlternateContent xmlns:mc="http://schemas.openxmlformats.org/markup-compatibility/2006">
          <mc:Choice Requires="x14">
            <control shapeId="2082" r:id="rId20" name="Check Box 34">
              <controlPr defaultSize="0" autoFill="0" autoLine="0" autoPict="0">
                <anchor moveWithCells="1">
                  <from>
                    <xdr:col>1</xdr:col>
                    <xdr:colOff>15240</xdr:colOff>
                    <xdr:row>27</xdr:row>
                    <xdr:rowOff>0</xdr:rowOff>
                  </from>
                  <to>
                    <xdr:col>2</xdr:col>
                    <xdr:colOff>22860</xdr:colOff>
                    <xdr:row>28</xdr:row>
                    <xdr:rowOff>22860</xdr:rowOff>
                  </to>
                </anchor>
              </controlPr>
            </control>
          </mc:Choice>
        </mc:AlternateContent>
        <mc:AlternateContent xmlns:mc="http://schemas.openxmlformats.org/markup-compatibility/2006">
          <mc:Choice Requires="x14">
            <control shapeId="2083" r:id="rId21" name="Check Box 35">
              <controlPr defaultSize="0" autoFill="0" autoLine="0" autoPict="0">
                <anchor moveWithCells="1">
                  <from>
                    <xdr:col>1</xdr:col>
                    <xdr:colOff>15240</xdr:colOff>
                    <xdr:row>27</xdr:row>
                    <xdr:rowOff>0</xdr:rowOff>
                  </from>
                  <to>
                    <xdr:col>2</xdr:col>
                    <xdr:colOff>22860</xdr:colOff>
                    <xdr:row>28</xdr:row>
                    <xdr:rowOff>22860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EAAB6-D62D-4FF8-BB22-4A64217A5868}">
  <dimension ref="A2:G83"/>
  <sheetViews>
    <sheetView zoomScale="150" zoomScaleNormal="150" workbookViewId="0"/>
  </sheetViews>
  <sheetFormatPr defaultRowHeight="10.5" customHeight="1" x14ac:dyDescent="0.2"/>
  <cols>
    <col min="1" max="1" width="3.77734375" style="161" customWidth="1"/>
    <col min="2" max="2" width="6.33203125" style="161" customWidth="1"/>
    <col min="3" max="3" width="30.5546875" style="161" customWidth="1"/>
    <col min="4" max="4" width="9.5546875" style="161" customWidth="1"/>
    <col min="5" max="5" width="1.21875" style="161" customWidth="1"/>
    <col min="6" max="6" width="25.5546875" style="161" customWidth="1"/>
    <col min="7" max="7" width="25.77734375" style="161" customWidth="1"/>
    <col min="8" max="16384" width="8.88671875" style="161"/>
  </cols>
  <sheetData>
    <row r="2" spans="1:7" ht="10.5" customHeight="1" x14ac:dyDescent="0.2">
      <c r="A2" s="242" t="s">
        <v>306</v>
      </c>
      <c r="B2" s="242"/>
      <c r="C2" s="242"/>
      <c r="D2" s="242"/>
      <c r="F2" s="232" t="s">
        <v>327</v>
      </c>
      <c r="G2" s="235"/>
    </row>
    <row r="3" spans="1:7" ht="10.5" customHeight="1" x14ac:dyDescent="0.2">
      <c r="A3" s="243"/>
      <c r="B3" s="243"/>
      <c r="C3" s="243"/>
      <c r="D3" s="243"/>
      <c r="F3" s="235"/>
      <c r="G3" s="235"/>
    </row>
    <row r="4" spans="1:7" ht="10.5" customHeight="1" x14ac:dyDescent="0.2">
      <c r="A4" s="244" t="s">
        <v>307</v>
      </c>
      <c r="B4" s="244"/>
      <c r="C4" s="244"/>
      <c r="D4" s="244"/>
      <c r="F4" s="235" t="s">
        <v>328</v>
      </c>
      <c r="G4" s="235"/>
    </row>
    <row r="5" spans="1:7" ht="10.5" customHeight="1" x14ac:dyDescent="0.2">
      <c r="A5" s="246" t="s">
        <v>308</v>
      </c>
      <c r="B5" s="246"/>
      <c r="C5" s="246"/>
      <c r="D5" s="246"/>
      <c r="F5" s="235"/>
      <c r="G5" s="235"/>
    </row>
    <row r="6" spans="1:7" ht="10.5" customHeight="1" x14ac:dyDescent="0.2">
      <c r="A6" s="246"/>
      <c r="B6" s="246"/>
      <c r="C6" s="246"/>
      <c r="D6" s="246"/>
      <c r="F6" s="232" t="s">
        <v>333</v>
      </c>
      <c r="G6" s="232"/>
    </row>
    <row r="7" spans="1:7" ht="10.5" customHeight="1" x14ac:dyDescent="0.2">
      <c r="A7" s="246"/>
      <c r="B7" s="246"/>
      <c r="C7" s="246"/>
      <c r="D7" s="246"/>
      <c r="F7" s="232"/>
      <c r="G7" s="232"/>
    </row>
    <row r="8" spans="1:7" ht="10.5" customHeight="1" x14ac:dyDescent="0.2">
      <c r="A8" s="246"/>
      <c r="B8" s="246"/>
      <c r="C8" s="246"/>
      <c r="D8" s="246"/>
      <c r="F8" s="232" t="s">
        <v>329</v>
      </c>
      <c r="G8" s="235"/>
    </row>
    <row r="9" spans="1:7" ht="10.5" customHeight="1" x14ac:dyDescent="0.2">
      <c r="A9" s="245"/>
      <c r="B9" s="245"/>
      <c r="C9" s="245"/>
      <c r="D9" s="245"/>
      <c r="F9" s="235"/>
      <c r="G9" s="235"/>
    </row>
    <row r="10" spans="1:7" ht="10.5" customHeight="1" x14ac:dyDescent="0.2">
      <c r="A10" s="239" t="s">
        <v>309</v>
      </c>
      <c r="B10" s="239"/>
      <c r="C10" s="239"/>
      <c r="D10" s="239"/>
      <c r="F10" s="235"/>
      <c r="G10" s="235"/>
    </row>
    <row r="11" spans="1:7" ht="10.5" customHeight="1" x14ac:dyDescent="0.2">
      <c r="A11" s="240" t="s">
        <v>310</v>
      </c>
      <c r="B11" s="240"/>
      <c r="C11" s="240"/>
      <c r="D11" s="240"/>
      <c r="F11" s="235"/>
      <c r="G11" s="235"/>
    </row>
    <row r="12" spans="1:7" ht="10.5" customHeight="1" x14ac:dyDescent="0.2">
      <c r="A12" s="232" t="s">
        <v>311</v>
      </c>
      <c r="B12" s="232"/>
      <c r="C12" s="232"/>
      <c r="D12" s="232"/>
      <c r="F12" s="235"/>
      <c r="G12" s="235"/>
    </row>
    <row r="13" spans="1:7" ht="10.5" customHeight="1" x14ac:dyDescent="0.2">
      <c r="A13" s="232"/>
      <c r="B13" s="232"/>
      <c r="C13" s="232"/>
      <c r="D13" s="232"/>
      <c r="F13" s="235"/>
      <c r="G13" s="235"/>
    </row>
    <row r="14" spans="1:7" ht="10.5" customHeight="1" x14ac:dyDescent="0.2">
      <c r="A14" s="232"/>
      <c r="B14" s="232"/>
      <c r="C14" s="232"/>
      <c r="D14" s="232"/>
      <c r="F14" s="235"/>
      <c r="G14" s="235"/>
    </row>
    <row r="15" spans="1:7" ht="10.5" customHeight="1" x14ac:dyDescent="0.2">
      <c r="A15" s="232"/>
      <c r="B15" s="232"/>
      <c r="C15" s="232"/>
      <c r="D15" s="232"/>
      <c r="F15" s="235"/>
      <c r="G15" s="235"/>
    </row>
    <row r="16" spans="1:7" ht="10.5" customHeight="1" x14ac:dyDescent="0.2">
      <c r="A16" s="232"/>
      <c r="B16" s="232"/>
      <c r="C16" s="232"/>
      <c r="D16" s="232"/>
      <c r="F16" s="235"/>
      <c r="G16" s="235"/>
    </row>
    <row r="17" spans="1:7" ht="10.5" customHeight="1" x14ac:dyDescent="0.2">
      <c r="A17" s="232"/>
      <c r="B17" s="232"/>
      <c r="C17" s="232"/>
      <c r="D17" s="232"/>
      <c r="F17" s="235"/>
      <c r="G17" s="235"/>
    </row>
    <row r="18" spans="1:7" ht="10.5" customHeight="1" x14ac:dyDescent="0.2">
      <c r="A18" s="241" t="s">
        <v>312</v>
      </c>
      <c r="B18" s="241"/>
      <c r="C18" s="241"/>
      <c r="D18" s="241"/>
      <c r="F18" s="235"/>
      <c r="G18" s="235"/>
    </row>
    <row r="19" spans="1:7" ht="10.5" customHeight="1" x14ac:dyDescent="0.2">
      <c r="A19" s="232" t="s">
        <v>330</v>
      </c>
      <c r="B19" s="232"/>
      <c r="C19" s="232"/>
      <c r="D19" s="232"/>
      <c r="F19" s="231" t="s">
        <v>334</v>
      </c>
      <c r="G19" s="231"/>
    </row>
    <row r="20" spans="1:7" ht="10.5" customHeight="1" x14ac:dyDescent="0.2">
      <c r="A20" s="232"/>
      <c r="B20" s="232"/>
      <c r="C20" s="232"/>
      <c r="D20" s="232"/>
      <c r="F20" s="231"/>
      <c r="G20" s="231"/>
    </row>
    <row r="21" spans="1:7" ht="10.5" customHeight="1" x14ac:dyDescent="0.2">
      <c r="A21" s="232"/>
      <c r="B21" s="232"/>
      <c r="C21" s="232"/>
      <c r="D21" s="232"/>
      <c r="F21" s="231"/>
      <c r="G21" s="231"/>
    </row>
    <row r="22" spans="1:7" ht="10.5" customHeight="1" x14ac:dyDescent="0.2">
      <c r="A22" s="232"/>
      <c r="B22" s="232"/>
      <c r="C22" s="232"/>
      <c r="D22" s="232"/>
      <c r="F22" s="231"/>
      <c r="G22" s="231"/>
    </row>
    <row r="23" spans="1:7" ht="10.5" customHeight="1" x14ac:dyDescent="0.2">
      <c r="A23" s="232" t="s">
        <v>331</v>
      </c>
      <c r="B23" s="232"/>
      <c r="C23" s="232"/>
      <c r="D23" s="232"/>
      <c r="F23" s="231"/>
      <c r="G23" s="231"/>
    </row>
    <row r="24" spans="1:7" ht="10.5" customHeight="1" x14ac:dyDescent="0.2">
      <c r="A24" s="232"/>
      <c r="B24" s="232"/>
      <c r="C24" s="232"/>
      <c r="D24" s="232"/>
      <c r="F24" s="231"/>
      <c r="G24" s="231"/>
    </row>
    <row r="25" spans="1:7" ht="10.5" customHeight="1" x14ac:dyDescent="0.2">
      <c r="A25" s="232"/>
      <c r="B25" s="232"/>
      <c r="C25" s="232"/>
      <c r="D25" s="232"/>
      <c r="F25" s="233" t="s">
        <v>335</v>
      </c>
      <c r="G25" s="233"/>
    </row>
    <row r="26" spans="1:7" ht="10.5" customHeight="1" x14ac:dyDescent="0.2">
      <c r="A26" s="232"/>
      <c r="B26" s="232"/>
      <c r="C26" s="232"/>
      <c r="D26" s="232"/>
      <c r="F26" s="232" t="s">
        <v>336</v>
      </c>
      <c r="G26" s="232"/>
    </row>
    <row r="27" spans="1:7" ht="10.5" customHeight="1" x14ac:dyDescent="0.2">
      <c r="A27" s="232" t="s">
        <v>332</v>
      </c>
      <c r="B27" s="232"/>
      <c r="C27" s="232"/>
      <c r="D27" s="232"/>
      <c r="F27" s="232"/>
      <c r="G27" s="232"/>
    </row>
    <row r="28" spans="1:7" ht="10.5" customHeight="1" x14ac:dyDescent="0.2">
      <c r="A28" s="232"/>
      <c r="B28" s="232"/>
      <c r="C28" s="232"/>
      <c r="D28" s="232"/>
      <c r="F28" s="232" t="s">
        <v>337</v>
      </c>
      <c r="G28" s="232"/>
    </row>
    <row r="29" spans="1:7" ht="10.5" customHeight="1" x14ac:dyDescent="0.2">
      <c r="A29" s="231" t="s">
        <v>320</v>
      </c>
      <c r="B29" s="231"/>
      <c r="C29" s="231"/>
      <c r="D29" s="231"/>
      <c r="F29" s="232"/>
      <c r="G29" s="232"/>
    </row>
    <row r="30" spans="1:7" ht="10.5" customHeight="1" x14ac:dyDescent="0.2">
      <c r="A30" s="231"/>
      <c r="B30" s="231"/>
      <c r="C30" s="231"/>
      <c r="D30" s="231"/>
      <c r="F30" s="232"/>
      <c r="G30" s="232"/>
    </row>
    <row r="31" spans="1:7" ht="10.5" customHeight="1" x14ac:dyDescent="0.2">
      <c r="A31" s="231"/>
      <c r="B31" s="231"/>
      <c r="C31" s="231"/>
      <c r="D31" s="231"/>
      <c r="F31" s="232"/>
      <c r="G31" s="232"/>
    </row>
    <row r="32" spans="1:7" ht="10.5" customHeight="1" x14ac:dyDescent="0.2">
      <c r="A32" s="231"/>
      <c r="B32" s="231"/>
      <c r="C32" s="231"/>
      <c r="D32" s="231"/>
      <c r="F32" s="233" t="s">
        <v>338</v>
      </c>
      <c r="G32" s="233"/>
    </row>
    <row r="33" spans="1:7" ht="10.5" customHeight="1" x14ac:dyDescent="0.2">
      <c r="A33" s="231"/>
      <c r="B33" s="231"/>
      <c r="C33" s="231"/>
      <c r="D33" s="231"/>
      <c r="F33" s="232" t="s">
        <v>339</v>
      </c>
      <c r="G33" s="232"/>
    </row>
    <row r="34" spans="1:7" ht="10.5" customHeight="1" x14ac:dyDescent="0.2">
      <c r="A34" s="232" t="s">
        <v>321</v>
      </c>
      <c r="B34" s="232"/>
      <c r="C34" s="232"/>
      <c r="D34" s="232"/>
      <c r="F34" s="232"/>
      <c r="G34" s="232"/>
    </row>
    <row r="35" spans="1:7" ht="10.5" customHeight="1" x14ac:dyDescent="0.2">
      <c r="A35" s="232"/>
      <c r="B35" s="232"/>
      <c r="C35" s="232"/>
      <c r="D35" s="232"/>
      <c r="F35" s="232"/>
      <c r="G35" s="232"/>
    </row>
    <row r="36" spans="1:7" ht="10.5" customHeight="1" x14ac:dyDescent="0.2">
      <c r="A36" s="232"/>
      <c r="B36" s="232"/>
      <c r="C36" s="232"/>
      <c r="D36" s="232"/>
      <c r="F36" s="232"/>
      <c r="G36" s="232"/>
    </row>
    <row r="37" spans="1:7" ht="10.5" customHeight="1" x14ac:dyDescent="0.2">
      <c r="A37" s="232"/>
      <c r="B37" s="232"/>
      <c r="C37" s="232"/>
      <c r="D37" s="232"/>
      <c r="F37" s="232"/>
      <c r="G37" s="232"/>
    </row>
    <row r="38" spans="1:7" ht="10.5" customHeight="1" x14ac:dyDescent="0.2">
      <c r="A38" s="232" t="s">
        <v>322</v>
      </c>
      <c r="B38" s="232"/>
      <c r="C38" s="232"/>
      <c r="D38" s="232"/>
      <c r="F38" s="232" t="s">
        <v>340</v>
      </c>
      <c r="G38" s="232"/>
    </row>
    <row r="39" spans="1:7" ht="10.5" customHeight="1" x14ac:dyDescent="0.2">
      <c r="A39" s="232"/>
      <c r="B39" s="232"/>
      <c r="C39" s="232"/>
      <c r="D39" s="232"/>
      <c r="F39" s="232"/>
      <c r="G39" s="232"/>
    </row>
    <row r="40" spans="1:7" ht="10.5" customHeight="1" x14ac:dyDescent="0.2">
      <c r="A40" s="232"/>
      <c r="B40" s="232"/>
      <c r="C40" s="232"/>
      <c r="D40" s="232"/>
      <c r="F40" s="232"/>
      <c r="G40" s="232"/>
    </row>
    <row r="41" spans="1:7" ht="10.5" customHeight="1" x14ac:dyDescent="0.2">
      <c r="A41" s="232"/>
      <c r="B41" s="232"/>
      <c r="C41" s="232"/>
      <c r="D41" s="232"/>
      <c r="F41" s="232"/>
      <c r="G41" s="232"/>
    </row>
    <row r="42" spans="1:7" ht="10.5" customHeight="1" x14ac:dyDescent="0.2">
      <c r="A42" s="232"/>
      <c r="B42" s="232"/>
      <c r="C42" s="232"/>
      <c r="D42" s="232"/>
      <c r="F42" s="232" t="s">
        <v>341</v>
      </c>
      <c r="G42" s="232"/>
    </row>
    <row r="43" spans="1:7" ht="10.5" customHeight="1" x14ac:dyDescent="0.2">
      <c r="A43" s="232" t="s">
        <v>323</v>
      </c>
      <c r="B43" s="232"/>
      <c r="C43" s="232"/>
      <c r="D43" s="232"/>
      <c r="F43" s="232"/>
      <c r="G43" s="232"/>
    </row>
    <row r="44" spans="1:7" ht="10.5" customHeight="1" x14ac:dyDescent="0.2">
      <c r="A44" s="236" t="s">
        <v>313</v>
      </c>
      <c r="B44" s="236"/>
      <c r="C44" s="236"/>
      <c r="D44" s="236"/>
      <c r="F44" s="232"/>
      <c r="G44" s="232"/>
    </row>
    <row r="45" spans="1:7" ht="10.5" customHeight="1" x14ac:dyDescent="0.2">
      <c r="A45" s="237" t="s">
        <v>314</v>
      </c>
      <c r="B45" s="237"/>
      <c r="C45" s="237"/>
      <c r="D45" s="237"/>
      <c r="F45" s="232"/>
      <c r="G45" s="232"/>
    </row>
    <row r="46" spans="1:7" ht="10.5" customHeight="1" x14ac:dyDescent="0.2">
      <c r="A46" s="237"/>
      <c r="B46" s="237"/>
      <c r="C46" s="237"/>
      <c r="D46" s="237"/>
      <c r="F46" s="232"/>
      <c r="G46" s="232"/>
    </row>
    <row r="47" spans="1:7" ht="10.5" customHeight="1" x14ac:dyDescent="0.2">
      <c r="A47" s="237"/>
      <c r="B47" s="237"/>
      <c r="C47" s="237"/>
      <c r="D47" s="237"/>
      <c r="F47" s="232"/>
      <c r="G47" s="232"/>
    </row>
    <row r="48" spans="1:7" ht="10.5" customHeight="1" x14ac:dyDescent="0.2">
      <c r="A48" s="237"/>
      <c r="B48" s="237"/>
      <c r="C48" s="237"/>
      <c r="D48" s="237"/>
      <c r="F48" s="235" t="s">
        <v>342</v>
      </c>
      <c r="G48" s="235"/>
    </row>
    <row r="49" spans="1:7" ht="10.5" customHeight="1" x14ac:dyDescent="0.2">
      <c r="A49" s="237"/>
      <c r="B49" s="237"/>
      <c r="C49" s="237"/>
      <c r="D49" s="237"/>
      <c r="F49" s="235"/>
      <c r="G49" s="235"/>
    </row>
    <row r="50" spans="1:7" ht="10.5" customHeight="1" x14ac:dyDescent="0.2">
      <c r="A50" s="236" t="s">
        <v>315</v>
      </c>
      <c r="B50" s="236"/>
      <c r="C50" s="236"/>
      <c r="D50" s="236"/>
      <c r="F50" s="235"/>
      <c r="G50" s="235"/>
    </row>
    <row r="51" spans="1:7" ht="10.5" customHeight="1" x14ac:dyDescent="0.2">
      <c r="A51" s="237" t="s">
        <v>316</v>
      </c>
      <c r="B51" s="237"/>
      <c r="C51" s="237"/>
      <c r="D51" s="237"/>
      <c r="F51" s="235"/>
      <c r="G51" s="235"/>
    </row>
    <row r="52" spans="1:7" ht="10.5" customHeight="1" x14ac:dyDescent="0.2">
      <c r="A52" s="237"/>
      <c r="B52" s="237"/>
      <c r="C52" s="237"/>
      <c r="D52" s="237"/>
      <c r="F52" s="235"/>
      <c r="G52" s="235"/>
    </row>
    <row r="53" spans="1:7" ht="10.5" customHeight="1" x14ac:dyDescent="0.2">
      <c r="A53" s="237"/>
      <c r="B53" s="237"/>
      <c r="C53" s="237"/>
      <c r="D53" s="237"/>
      <c r="F53" s="232" t="s">
        <v>343</v>
      </c>
      <c r="G53" s="232"/>
    </row>
    <row r="54" spans="1:7" ht="10.5" customHeight="1" x14ac:dyDescent="0.2">
      <c r="A54" s="237"/>
      <c r="B54" s="237"/>
      <c r="C54" s="237"/>
      <c r="D54" s="237"/>
      <c r="F54" s="232"/>
      <c r="G54" s="232"/>
    </row>
    <row r="55" spans="1:7" ht="10.5" customHeight="1" x14ac:dyDescent="0.2">
      <c r="A55" s="237"/>
      <c r="B55" s="237"/>
      <c r="C55" s="237"/>
      <c r="D55" s="237"/>
      <c r="F55" s="232"/>
      <c r="G55" s="232"/>
    </row>
    <row r="56" spans="1:7" ht="10.5" customHeight="1" x14ac:dyDescent="0.2">
      <c r="A56" s="237"/>
      <c r="B56" s="237"/>
      <c r="C56" s="237"/>
      <c r="D56" s="237"/>
      <c r="F56" s="232"/>
      <c r="G56" s="232"/>
    </row>
    <row r="57" spans="1:7" ht="10.5" customHeight="1" x14ac:dyDescent="0.2">
      <c r="A57" s="237"/>
      <c r="B57" s="237"/>
      <c r="C57" s="237"/>
      <c r="D57" s="237"/>
      <c r="F57" s="233" t="s">
        <v>344</v>
      </c>
      <c r="G57" s="233"/>
    </row>
    <row r="58" spans="1:7" ht="10.5" customHeight="1" x14ac:dyDescent="0.2">
      <c r="A58" s="237"/>
      <c r="B58" s="237"/>
      <c r="C58" s="237"/>
      <c r="D58" s="237"/>
      <c r="F58" s="232" t="s">
        <v>345</v>
      </c>
      <c r="G58" s="232"/>
    </row>
    <row r="59" spans="1:7" ht="10.5" customHeight="1" x14ac:dyDescent="0.2">
      <c r="A59" s="237"/>
      <c r="B59" s="237"/>
      <c r="C59" s="237"/>
      <c r="D59" s="237"/>
      <c r="F59" s="232"/>
      <c r="G59" s="232"/>
    </row>
    <row r="60" spans="1:7" ht="10.5" customHeight="1" x14ac:dyDescent="0.2">
      <c r="A60" s="237"/>
      <c r="B60" s="237"/>
      <c r="C60" s="237"/>
      <c r="D60" s="237"/>
      <c r="F60" s="232"/>
      <c r="G60" s="232"/>
    </row>
    <row r="61" spans="1:7" ht="10.5" customHeight="1" x14ac:dyDescent="0.2">
      <c r="A61" s="237"/>
      <c r="B61" s="237"/>
      <c r="C61" s="237"/>
      <c r="D61" s="237"/>
      <c r="F61" s="232"/>
      <c r="G61" s="232"/>
    </row>
    <row r="62" spans="1:7" ht="10.5" customHeight="1" x14ac:dyDescent="0.2">
      <c r="A62" s="234" t="s">
        <v>317</v>
      </c>
      <c r="B62" s="234"/>
      <c r="C62" s="234"/>
      <c r="D62" s="234"/>
      <c r="F62" s="232"/>
      <c r="G62" s="232"/>
    </row>
    <row r="63" spans="1:7" ht="10.5" customHeight="1" x14ac:dyDescent="0.2">
      <c r="A63" s="232" t="s">
        <v>318</v>
      </c>
      <c r="B63" s="232"/>
      <c r="C63" s="232"/>
      <c r="D63" s="232"/>
      <c r="F63" s="232"/>
      <c r="G63" s="232"/>
    </row>
    <row r="64" spans="1:7" ht="10.5" customHeight="1" x14ac:dyDescent="0.2">
      <c r="A64" s="232"/>
      <c r="B64" s="232"/>
      <c r="C64" s="232"/>
      <c r="D64" s="232"/>
      <c r="F64" s="232"/>
      <c r="G64" s="232"/>
    </row>
    <row r="65" spans="1:7" ht="10.5" customHeight="1" x14ac:dyDescent="0.2">
      <c r="A65" s="232"/>
      <c r="B65" s="232"/>
      <c r="C65" s="232"/>
      <c r="D65" s="232"/>
      <c r="F65" s="232"/>
      <c r="G65" s="232"/>
    </row>
    <row r="66" spans="1:7" ht="10.5" customHeight="1" x14ac:dyDescent="0.2">
      <c r="A66" s="232"/>
      <c r="B66" s="232"/>
      <c r="C66" s="232"/>
      <c r="D66" s="232"/>
      <c r="F66" s="232"/>
      <c r="G66" s="232"/>
    </row>
    <row r="67" spans="1:7" ht="10.5" customHeight="1" x14ac:dyDescent="0.2">
      <c r="A67" s="232"/>
      <c r="B67" s="232"/>
      <c r="C67" s="232"/>
      <c r="D67" s="232"/>
      <c r="F67" s="232"/>
      <c r="G67" s="232"/>
    </row>
    <row r="68" spans="1:7" ht="10.5" customHeight="1" x14ac:dyDescent="0.2">
      <c r="A68" s="232"/>
      <c r="B68" s="232"/>
      <c r="C68" s="232"/>
      <c r="D68" s="232"/>
      <c r="F68" s="232" t="s">
        <v>346</v>
      </c>
      <c r="G68" s="232"/>
    </row>
    <row r="69" spans="1:7" ht="10.5" customHeight="1" x14ac:dyDescent="0.2">
      <c r="A69" s="239" t="s">
        <v>319</v>
      </c>
      <c r="B69" s="239"/>
      <c r="C69" s="239"/>
      <c r="D69" s="239"/>
      <c r="F69" s="232"/>
      <c r="G69" s="232"/>
    </row>
    <row r="70" spans="1:7" ht="10.5" customHeight="1" x14ac:dyDescent="0.2">
      <c r="A70" s="238" t="s">
        <v>324</v>
      </c>
      <c r="B70" s="238"/>
      <c r="C70" s="238"/>
      <c r="D70" s="238"/>
      <c r="F70" s="232"/>
      <c r="G70" s="232"/>
    </row>
    <row r="71" spans="1:7" ht="10.5" customHeight="1" x14ac:dyDescent="0.2">
      <c r="A71" s="238"/>
      <c r="B71" s="238"/>
      <c r="C71" s="238"/>
      <c r="D71" s="238"/>
      <c r="F71" s="232"/>
      <c r="G71" s="232"/>
    </row>
    <row r="72" spans="1:7" ht="10.5" customHeight="1" x14ac:dyDescent="0.2">
      <c r="A72" s="238"/>
      <c r="B72" s="238"/>
      <c r="C72" s="238"/>
      <c r="D72" s="238"/>
      <c r="F72" s="233" t="s">
        <v>347</v>
      </c>
      <c r="G72" s="233"/>
    </row>
    <row r="73" spans="1:7" ht="10.5" customHeight="1" x14ac:dyDescent="0.2">
      <c r="A73" s="238"/>
      <c r="B73" s="238"/>
      <c r="C73" s="238"/>
      <c r="D73" s="238"/>
      <c r="F73" s="232" t="s">
        <v>348</v>
      </c>
      <c r="G73" s="232"/>
    </row>
    <row r="74" spans="1:7" ht="10.5" customHeight="1" x14ac:dyDescent="0.2">
      <c r="A74" s="238"/>
      <c r="B74" s="238"/>
      <c r="C74" s="238"/>
      <c r="D74" s="238"/>
      <c r="F74" s="232"/>
      <c r="G74" s="232"/>
    </row>
    <row r="75" spans="1:7" ht="10.5" customHeight="1" x14ac:dyDescent="0.2">
      <c r="A75" s="238"/>
      <c r="B75" s="238"/>
      <c r="C75" s="238"/>
      <c r="D75" s="238"/>
      <c r="F75" s="232"/>
      <c r="G75" s="232"/>
    </row>
    <row r="76" spans="1:7" ht="10.5" customHeight="1" x14ac:dyDescent="0.2">
      <c r="A76" s="238"/>
      <c r="B76" s="238"/>
      <c r="C76" s="238"/>
      <c r="D76" s="238"/>
      <c r="F76" s="232"/>
      <c r="G76" s="232"/>
    </row>
    <row r="77" spans="1:7" ht="10.5" customHeight="1" x14ac:dyDescent="0.2">
      <c r="A77" s="238" t="s">
        <v>325</v>
      </c>
      <c r="B77" s="238"/>
      <c r="C77" s="238"/>
      <c r="D77" s="238"/>
      <c r="F77" s="232"/>
      <c r="G77" s="232"/>
    </row>
    <row r="78" spans="1:7" ht="10.5" customHeight="1" x14ac:dyDescent="0.2">
      <c r="A78" s="238"/>
      <c r="B78" s="238"/>
      <c r="C78" s="238"/>
      <c r="D78" s="238"/>
      <c r="F78" s="232" t="s">
        <v>349</v>
      </c>
      <c r="G78" s="232"/>
    </row>
    <row r="79" spans="1:7" ht="10.5" customHeight="1" x14ac:dyDescent="0.2">
      <c r="A79" s="238"/>
      <c r="B79" s="238"/>
      <c r="C79" s="238"/>
      <c r="D79" s="238"/>
      <c r="F79" s="232"/>
      <c r="G79" s="232"/>
    </row>
    <row r="80" spans="1:7" ht="10.5" customHeight="1" x14ac:dyDescent="0.2">
      <c r="A80" s="238"/>
      <c r="B80" s="238"/>
      <c r="C80" s="238"/>
      <c r="D80" s="238"/>
      <c r="F80" s="232"/>
      <c r="G80" s="232"/>
    </row>
    <row r="81" spans="1:7" ht="10.5" customHeight="1" x14ac:dyDescent="0.2">
      <c r="A81" s="238" t="s">
        <v>326</v>
      </c>
      <c r="B81" s="238"/>
      <c r="C81" s="238"/>
      <c r="D81" s="238"/>
      <c r="F81" s="231" t="s">
        <v>367</v>
      </c>
      <c r="G81" s="231"/>
    </row>
    <row r="82" spans="1:7" ht="10.5" customHeight="1" x14ac:dyDescent="0.2">
      <c r="A82" s="238"/>
      <c r="B82" s="238"/>
      <c r="C82" s="238"/>
      <c r="D82" s="238"/>
      <c r="F82" s="231"/>
      <c r="G82" s="231"/>
    </row>
    <row r="83" spans="1:7" ht="10.5" customHeight="1" x14ac:dyDescent="0.2">
      <c r="A83" s="238"/>
      <c r="B83" s="238"/>
      <c r="C83" s="238"/>
      <c r="D83" s="238"/>
      <c r="F83" s="231"/>
      <c r="G83" s="231"/>
    </row>
  </sheetData>
  <mergeCells count="47">
    <mergeCell ref="F2:G3"/>
    <mergeCell ref="F4:G5"/>
    <mergeCell ref="F6:G7"/>
    <mergeCell ref="F33:G37"/>
    <mergeCell ref="F38:G41"/>
    <mergeCell ref="F25:G25"/>
    <mergeCell ref="F26:G27"/>
    <mergeCell ref="F28:G31"/>
    <mergeCell ref="F32:G32"/>
    <mergeCell ref="A2:D2"/>
    <mergeCell ref="A3:D3"/>
    <mergeCell ref="A4:D4"/>
    <mergeCell ref="A9:D9"/>
    <mergeCell ref="A10:D10"/>
    <mergeCell ref="A5:D8"/>
    <mergeCell ref="A77:D80"/>
    <mergeCell ref="A81:D83"/>
    <mergeCell ref="F8:G18"/>
    <mergeCell ref="F19:G24"/>
    <mergeCell ref="A63:D68"/>
    <mergeCell ref="A69:D69"/>
    <mergeCell ref="A11:D11"/>
    <mergeCell ref="F57:G57"/>
    <mergeCell ref="A18:D18"/>
    <mergeCell ref="A12:D17"/>
    <mergeCell ref="A23:D26"/>
    <mergeCell ref="A38:D42"/>
    <mergeCell ref="A19:D22"/>
    <mergeCell ref="A70:D76"/>
    <mergeCell ref="A27:D28"/>
    <mergeCell ref="A34:D37"/>
    <mergeCell ref="F81:G83"/>
    <mergeCell ref="A29:D33"/>
    <mergeCell ref="F68:G71"/>
    <mergeCell ref="F72:G72"/>
    <mergeCell ref="F73:G77"/>
    <mergeCell ref="F78:G80"/>
    <mergeCell ref="A62:D62"/>
    <mergeCell ref="F42:G47"/>
    <mergeCell ref="F48:G52"/>
    <mergeCell ref="F53:G56"/>
    <mergeCell ref="F58:G67"/>
    <mergeCell ref="A50:D50"/>
    <mergeCell ref="A45:D49"/>
    <mergeCell ref="A51:D61"/>
    <mergeCell ref="A43:D43"/>
    <mergeCell ref="A44:D44"/>
  </mergeCells>
  <pageMargins left="0" right="0" top="0" bottom="0" header="0" footer="0"/>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E7BA9-8172-458E-8090-C975DBD17D60}">
  <dimension ref="A2:G83"/>
  <sheetViews>
    <sheetView zoomScale="150" zoomScaleNormal="150" workbookViewId="0"/>
  </sheetViews>
  <sheetFormatPr defaultRowHeight="10.5" customHeight="1" x14ac:dyDescent="0.2"/>
  <cols>
    <col min="1" max="1" width="3.77734375" style="163" customWidth="1"/>
    <col min="2" max="2" width="6.33203125" style="163" customWidth="1"/>
    <col min="3" max="3" width="30.5546875" style="163" customWidth="1"/>
    <col min="4" max="4" width="9.5546875" style="163" customWidth="1"/>
    <col min="5" max="5" width="1.21875" style="163" customWidth="1"/>
    <col min="6" max="6" width="25.5546875" style="163" customWidth="1"/>
    <col min="7" max="7" width="25.77734375" style="163" customWidth="1"/>
    <col min="8" max="16384" width="8.88671875" style="163"/>
  </cols>
  <sheetData>
    <row r="2" spans="1:7" ht="10.5" customHeight="1" x14ac:dyDescent="0.2">
      <c r="A2" s="232" t="s">
        <v>368</v>
      </c>
      <c r="B2" s="232"/>
      <c r="C2" s="232"/>
      <c r="D2" s="232"/>
      <c r="F2" s="253" t="s">
        <v>366</v>
      </c>
      <c r="G2" s="253"/>
    </row>
    <row r="3" spans="1:7" ht="10.5" customHeight="1" x14ac:dyDescent="0.2">
      <c r="A3" s="258" t="s">
        <v>371</v>
      </c>
      <c r="B3" s="258"/>
      <c r="C3" s="258"/>
      <c r="D3" s="258"/>
      <c r="F3" s="253"/>
      <c r="G3" s="253"/>
    </row>
    <row r="4" spans="1:7" ht="10.5" customHeight="1" x14ac:dyDescent="0.2">
      <c r="A4" s="258"/>
      <c r="B4" s="258"/>
      <c r="C4" s="258"/>
      <c r="D4" s="258"/>
      <c r="F4" s="253"/>
      <c r="G4" s="253"/>
    </row>
    <row r="5" spans="1:7" ht="10.5" customHeight="1" x14ac:dyDescent="0.2">
      <c r="A5" s="253" t="s">
        <v>372</v>
      </c>
      <c r="B5" s="253"/>
      <c r="C5" s="253"/>
      <c r="D5" s="253"/>
      <c r="F5" s="162"/>
      <c r="G5" s="162"/>
    </row>
    <row r="6" spans="1:7" ht="10.5" customHeight="1" x14ac:dyDescent="0.2">
      <c r="A6" s="253"/>
      <c r="B6" s="253"/>
      <c r="C6" s="253"/>
      <c r="D6" s="253"/>
      <c r="F6" s="232" t="s">
        <v>385</v>
      </c>
      <c r="G6" s="232"/>
    </row>
    <row r="7" spans="1:7" ht="10.5" customHeight="1" x14ac:dyDescent="0.2">
      <c r="A7" s="253"/>
      <c r="B7" s="253"/>
      <c r="C7" s="253"/>
      <c r="D7" s="253"/>
      <c r="F7" s="162"/>
      <c r="G7" s="162"/>
    </row>
    <row r="8" spans="1:7" ht="10.5" customHeight="1" x14ac:dyDescent="0.2">
      <c r="A8" s="253" t="s">
        <v>370</v>
      </c>
      <c r="B8" s="253"/>
      <c r="C8" s="253"/>
      <c r="D8" s="253"/>
      <c r="F8" s="162" t="s">
        <v>387</v>
      </c>
      <c r="G8" s="162"/>
    </row>
    <row r="9" spans="1:7" ht="10.5" customHeight="1" x14ac:dyDescent="0.2">
      <c r="A9" s="253" t="s">
        <v>369</v>
      </c>
      <c r="B9" s="253"/>
      <c r="C9" s="253"/>
      <c r="D9" s="253"/>
      <c r="F9" s="248" t="str">
        <f>+ANAGRAFICA!F9</f>
        <v xml:space="preserve"> </v>
      </c>
      <c r="G9" s="248"/>
    </row>
    <row r="10" spans="1:7" ht="10.5" customHeight="1" x14ac:dyDescent="0.2">
      <c r="A10" s="253"/>
      <c r="B10" s="253"/>
      <c r="C10" s="253"/>
      <c r="D10" s="253"/>
      <c r="F10" s="248"/>
      <c r="G10" s="248"/>
    </row>
    <row r="11" spans="1:7" ht="10.5" customHeight="1" x14ac:dyDescent="0.2">
      <c r="A11" s="253"/>
      <c r="B11" s="253"/>
      <c r="C11" s="253"/>
      <c r="D11" s="253"/>
      <c r="F11" s="248"/>
      <c r="G11" s="248"/>
    </row>
    <row r="12" spans="1:7" ht="10.5" customHeight="1" x14ac:dyDescent="0.2">
      <c r="A12" s="253"/>
      <c r="B12" s="253"/>
      <c r="C12" s="253"/>
      <c r="D12" s="253"/>
      <c r="F12" s="249"/>
      <c r="G12" s="249"/>
    </row>
    <row r="13" spans="1:7" ht="10.5" customHeight="1" x14ac:dyDescent="0.2">
      <c r="A13" s="257" t="s">
        <v>350</v>
      </c>
      <c r="B13" s="257"/>
      <c r="C13" s="257"/>
      <c r="D13" s="257"/>
      <c r="F13" s="162" t="s">
        <v>386</v>
      </c>
      <c r="G13" s="162"/>
    </row>
    <row r="14" spans="1:7" ht="10.5" customHeight="1" x14ac:dyDescent="0.2">
      <c r="A14" s="257"/>
      <c r="B14" s="257"/>
      <c r="C14" s="257"/>
      <c r="D14" s="257"/>
      <c r="F14" s="250" t="str">
        <f>+ANAGRAFICA!F12</f>
        <v xml:space="preserve"> </v>
      </c>
      <c r="G14" s="251"/>
    </row>
    <row r="15" spans="1:7" ht="10.5" customHeight="1" x14ac:dyDescent="0.2">
      <c r="A15" s="257"/>
      <c r="B15" s="257"/>
      <c r="C15" s="257"/>
      <c r="D15" s="257"/>
      <c r="F15" s="164"/>
      <c r="G15" s="164"/>
    </row>
    <row r="16" spans="1:7" ht="10.5" customHeight="1" x14ac:dyDescent="0.2">
      <c r="A16" s="257"/>
      <c r="B16" s="257"/>
      <c r="C16" s="257"/>
      <c r="D16" s="257"/>
      <c r="F16" s="164"/>
      <c r="G16" s="164"/>
    </row>
    <row r="17" spans="1:7" ht="10.5" customHeight="1" x14ac:dyDescent="0.2">
      <c r="A17" s="257"/>
      <c r="B17" s="257"/>
      <c r="C17" s="257"/>
      <c r="D17" s="257"/>
      <c r="F17" s="164"/>
      <c r="G17" s="164"/>
    </row>
    <row r="18" spans="1:7" ht="10.5" customHeight="1" x14ac:dyDescent="0.2">
      <c r="A18" s="257"/>
      <c r="B18" s="257"/>
      <c r="C18" s="257"/>
      <c r="D18" s="257"/>
      <c r="F18" s="164" t="s">
        <v>391</v>
      </c>
      <c r="G18" s="164"/>
    </row>
    <row r="19" spans="1:7" ht="10.5" customHeight="1" x14ac:dyDescent="0.2">
      <c r="A19" s="257"/>
      <c r="B19" s="257"/>
      <c r="C19" s="257"/>
      <c r="D19" s="257"/>
      <c r="F19" s="164" t="str">
        <f>+ANAGRAFICA!F10</f>
        <v xml:space="preserve"> </v>
      </c>
      <c r="G19" s="164"/>
    </row>
    <row r="20" spans="1:7" ht="10.5" customHeight="1" x14ac:dyDescent="0.2">
      <c r="A20" s="257"/>
      <c r="B20" s="257"/>
      <c r="C20" s="257"/>
      <c r="D20" s="257"/>
      <c r="F20" s="164" t="str">
        <f>+ANAGRAFICA!F11</f>
        <v xml:space="preserve"> </v>
      </c>
      <c r="G20" s="164"/>
    </row>
    <row r="21" spans="1:7" ht="10.5" customHeight="1" x14ac:dyDescent="0.2">
      <c r="A21" s="257"/>
      <c r="B21" s="257"/>
      <c r="C21" s="257"/>
      <c r="D21" s="257"/>
      <c r="F21" s="164"/>
      <c r="G21" s="164"/>
    </row>
    <row r="22" spans="1:7" ht="10.5" customHeight="1" x14ac:dyDescent="0.2">
      <c r="A22" s="257"/>
      <c r="B22" s="257"/>
      <c r="C22" s="257"/>
      <c r="D22" s="257"/>
      <c r="F22" s="164"/>
      <c r="G22" s="164"/>
    </row>
    <row r="23" spans="1:7" ht="10.5" customHeight="1" x14ac:dyDescent="0.2">
      <c r="A23" s="232" t="s">
        <v>351</v>
      </c>
      <c r="B23" s="232"/>
      <c r="C23" s="232"/>
      <c r="D23" s="232"/>
      <c r="F23" s="164" t="s">
        <v>388</v>
      </c>
      <c r="G23" s="164"/>
    </row>
    <row r="24" spans="1:7" ht="10.5" customHeight="1" x14ac:dyDescent="0.2">
      <c r="A24" s="232"/>
      <c r="B24" s="232"/>
      <c r="C24" s="232"/>
      <c r="D24" s="232"/>
      <c r="F24" s="164" t="str">
        <f>+ANAGRAFICA!H9</f>
        <v xml:space="preserve"> </v>
      </c>
      <c r="G24" s="164"/>
    </row>
    <row r="25" spans="1:7" ht="10.5" customHeight="1" x14ac:dyDescent="0.2">
      <c r="A25" s="232"/>
      <c r="B25" s="232"/>
      <c r="C25" s="232"/>
      <c r="D25" s="232"/>
      <c r="F25" s="164"/>
      <c r="G25" s="164"/>
    </row>
    <row r="26" spans="1:7" ht="10.5" customHeight="1" x14ac:dyDescent="0.2">
      <c r="A26" s="232" t="s">
        <v>352</v>
      </c>
      <c r="B26" s="232"/>
      <c r="C26" s="232"/>
      <c r="D26" s="232"/>
      <c r="F26" s="164"/>
      <c r="G26" s="164"/>
    </row>
    <row r="27" spans="1:7" ht="10.5" customHeight="1" x14ac:dyDescent="0.2">
      <c r="A27" s="232"/>
      <c r="B27" s="232"/>
      <c r="C27" s="232"/>
      <c r="D27" s="232"/>
      <c r="F27" s="164"/>
      <c r="G27" s="164"/>
    </row>
    <row r="28" spans="1:7" ht="10.5" customHeight="1" x14ac:dyDescent="0.2">
      <c r="A28" s="232" t="s">
        <v>353</v>
      </c>
      <c r="B28" s="232"/>
      <c r="C28" s="232"/>
      <c r="D28" s="232"/>
      <c r="F28" s="164" t="s">
        <v>398</v>
      </c>
      <c r="G28" s="164"/>
    </row>
    <row r="29" spans="1:7" ht="10.5" customHeight="1" x14ac:dyDescent="0.2">
      <c r="A29" s="232"/>
      <c r="B29" s="232"/>
      <c r="C29" s="232"/>
      <c r="D29" s="232"/>
      <c r="F29" s="164" t="str">
        <f>+ANAGRAFICA!H12</f>
        <v xml:space="preserve"> </v>
      </c>
      <c r="G29" s="164"/>
    </row>
    <row r="30" spans="1:7" ht="10.5" customHeight="1" x14ac:dyDescent="0.2">
      <c r="A30" s="233" t="s">
        <v>354</v>
      </c>
      <c r="B30" s="233"/>
      <c r="C30" s="233"/>
      <c r="D30" s="233"/>
      <c r="F30" s="164"/>
      <c r="G30" s="164"/>
    </row>
    <row r="31" spans="1:7" ht="10.5" customHeight="1" x14ac:dyDescent="0.2">
      <c r="A31" s="232" t="s">
        <v>355</v>
      </c>
      <c r="B31" s="232"/>
      <c r="C31" s="232"/>
      <c r="D31" s="232"/>
      <c r="F31" s="164"/>
      <c r="G31" s="164"/>
    </row>
    <row r="32" spans="1:7" ht="10.5" customHeight="1" x14ac:dyDescent="0.2">
      <c r="A32" s="232"/>
      <c r="B32" s="232"/>
      <c r="C32" s="232"/>
      <c r="D32" s="232"/>
      <c r="F32" s="165"/>
      <c r="G32" s="165"/>
    </row>
    <row r="33" spans="1:7" ht="10.5" customHeight="1" x14ac:dyDescent="0.2">
      <c r="A33" s="232"/>
      <c r="B33" s="232"/>
      <c r="C33" s="232"/>
      <c r="D33" s="232"/>
      <c r="F33" s="232" t="s">
        <v>389</v>
      </c>
      <c r="G33" s="232"/>
    </row>
    <row r="34" spans="1:7" ht="10.5" customHeight="1" x14ac:dyDescent="0.2">
      <c r="A34" s="232"/>
      <c r="B34" s="232"/>
      <c r="C34" s="232"/>
      <c r="D34" s="232"/>
      <c r="F34" s="232"/>
      <c r="G34" s="232"/>
    </row>
    <row r="35" spans="1:7" ht="10.5" customHeight="1" x14ac:dyDescent="0.2">
      <c r="A35" s="232" t="s">
        <v>356</v>
      </c>
      <c r="B35" s="232"/>
      <c r="C35" s="232"/>
      <c r="D35" s="232"/>
      <c r="F35" s="232"/>
      <c r="G35" s="232"/>
    </row>
    <row r="36" spans="1:7" ht="10.5" customHeight="1" x14ac:dyDescent="0.2">
      <c r="A36" s="232"/>
      <c r="B36" s="232"/>
      <c r="C36" s="232"/>
      <c r="D36" s="232"/>
      <c r="F36" s="232"/>
      <c r="G36" s="232"/>
    </row>
    <row r="37" spans="1:7" ht="10.5" customHeight="1" x14ac:dyDescent="0.2">
      <c r="A37" s="232"/>
      <c r="B37" s="232"/>
      <c r="C37" s="232"/>
      <c r="D37" s="232"/>
      <c r="F37" s="232"/>
      <c r="G37" s="232"/>
    </row>
    <row r="38" spans="1:7" ht="10.5" customHeight="1" x14ac:dyDescent="0.2">
      <c r="A38" s="232"/>
      <c r="B38" s="232"/>
      <c r="C38" s="232"/>
      <c r="D38" s="232"/>
      <c r="F38" s="232"/>
      <c r="G38" s="232"/>
    </row>
    <row r="39" spans="1:7" ht="10.5" customHeight="1" x14ac:dyDescent="0.2">
      <c r="A39" s="253" t="s">
        <v>374</v>
      </c>
      <c r="B39" s="253"/>
      <c r="C39" s="253"/>
      <c r="D39" s="253"/>
      <c r="F39" s="232"/>
      <c r="G39" s="232"/>
    </row>
    <row r="40" spans="1:7" ht="10.5" customHeight="1" x14ac:dyDescent="0.2">
      <c r="A40" s="253"/>
      <c r="B40" s="253"/>
      <c r="C40" s="253"/>
      <c r="D40" s="253"/>
      <c r="F40" s="232"/>
      <c r="G40" s="232"/>
    </row>
    <row r="41" spans="1:7" ht="10.5" customHeight="1" x14ac:dyDescent="0.2">
      <c r="A41" s="253" t="s">
        <v>375</v>
      </c>
      <c r="B41" s="253"/>
      <c r="C41" s="253"/>
      <c r="D41" s="253"/>
      <c r="F41" s="162"/>
      <c r="G41" s="162"/>
    </row>
    <row r="42" spans="1:7" ht="10.5" customHeight="1" x14ac:dyDescent="0.2">
      <c r="A42" s="253"/>
      <c r="B42" s="253"/>
      <c r="C42" s="253"/>
      <c r="D42" s="253"/>
      <c r="F42" s="164" t="s">
        <v>392</v>
      </c>
      <c r="G42" s="168" t="str">
        <f ca="1">+ANAGRAFICA!F15</f>
        <v>____/__________/________</v>
      </c>
    </row>
    <row r="43" spans="1:7" ht="10.5" customHeight="1" x14ac:dyDescent="0.2">
      <c r="A43" s="253" t="s">
        <v>376</v>
      </c>
      <c r="B43" s="253"/>
      <c r="C43" s="253"/>
      <c r="D43" s="253"/>
      <c r="F43" s="247"/>
      <c r="G43" s="164"/>
    </row>
    <row r="44" spans="1:7" ht="10.5" customHeight="1" x14ac:dyDescent="0.2">
      <c r="A44" s="258" t="s">
        <v>381</v>
      </c>
      <c r="B44" s="258"/>
      <c r="C44" s="258"/>
      <c r="D44" s="258"/>
      <c r="F44" s="247"/>
      <c r="G44" s="164"/>
    </row>
    <row r="45" spans="1:7" ht="10.5" customHeight="1" x14ac:dyDescent="0.2">
      <c r="A45" s="253" t="s">
        <v>382</v>
      </c>
      <c r="B45" s="253"/>
      <c r="C45" s="253"/>
      <c r="D45" s="253"/>
      <c r="F45" s="164"/>
      <c r="G45" s="164"/>
    </row>
    <row r="46" spans="1:7" ht="10.5" customHeight="1" x14ac:dyDescent="0.2">
      <c r="A46" s="253" t="s">
        <v>377</v>
      </c>
      <c r="B46" s="253"/>
      <c r="C46" s="253"/>
      <c r="D46" s="253"/>
      <c r="F46" s="164" t="s">
        <v>393</v>
      </c>
      <c r="G46" s="164"/>
    </row>
    <row r="47" spans="1:7" ht="10.5" customHeight="1" x14ac:dyDescent="0.2">
      <c r="A47" s="253" t="s">
        <v>378</v>
      </c>
      <c r="B47" s="253"/>
      <c r="C47" s="253"/>
      <c r="D47" s="253"/>
      <c r="F47" s="247"/>
      <c r="G47" s="247"/>
    </row>
    <row r="48" spans="1:7" ht="10.5" customHeight="1" x14ac:dyDescent="0.2">
      <c r="A48" s="253" t="s">
        <v>379</v>
      </c>
      <c r="B48" s="253"/>
      <c r="C48" s="253"/>
      <c r="D48" s="253"/>
      <c r="F48" s="247"/>
      <c r="G48" s="247"/>
    </row>
    <row r="49" spans="1:7" ht="10.5" customHeight="1" x14ac:dyDescent="0.2">
      <c r="A49" s="253" t="s">
        <v>380</v>
      </c>
      <c r="B49" s="253"/>
      <c r="C49" s="253"/>
      <c r="D49" s="253"/>
      <c r="F49" s="247"/>
      <c r="G49" s="247"/>
    </row>
    <row r="50" spans="1:7" ht="10.5" customHeight="1" x14ac:dyDescent="0.2">
      <c r="A50" s="253" t="s">
        <v>373</v>
      </c>
      <c r="B50" s="253"/>
      <c r="C50" s="253"/>
      <c r="D50" s="253"/>
      <c r="F50" s="247"/>
      <c r="G50" s="247"/>
    </row>
    <row r="51" spans="1:7" ht="10.5" customHeight="1" x14ac:dyDescent="0.2">
      <c r="A51" s="253"/>
      <c r="B51" s="253"/>
      <c r="C51" s="253"/>
      <c r="D51" s="253"/>
      <c r="F51" s="247"/>
      <c r="G51" s="247"/>
    </row>
    <row r="52" spans="1:7" ht="10.5" customHeight="1" x14ac:dyDescent="0.2">
      <c r="A52" s="253"/>
      <c r="B52" s="253"/>
      <c r="C52" s="253"/>
      <c r="D52" s="253"/>
      <c r="F52" s="247"/>
      <c r="G52" s="247"/>
    </row>
    <row r="53" spans="1:7" ht="10.5" customHeight="1" x14ac:dyDescent="0.2">
      <c r="A53" s="253"/>
      <c r="B53" s="253"/>
      <c r="C53" s="253"/>
      <c r="D53" s="253"/>
      <c r="F53" s="247"/>
      <c r="G53" s="247"/>
    </row>
    <row r="54" spans="1:7" ht="10.5" customHeight="1" x14ac:dyDescent="0.2">
      <c r="A54" s="254" t="s">
        <v>357</v>
      </c>
      <c r="B54" s="254"/>
      <c r="C54" s="254"/>
      <c r="D54" s="254"/>
      <c r="F54" s="247"/>
      <c r="G54" s="247"/>
    </row>
    <row r="55" spans="1:7" ht="10.5" customHeight="1" x14ac:dyDescent="0.2">
      <c r="A55" s="253" t="s">
        <v>358</v>
      </c>
      <c r="B55" s="253"/>
      <c r="C55" s="253"/>
      <c r="D55" s="253"/>
      <c r="F55" s="247"/>
      <c r="G55" s="247"/>
    </row>
    <row r="56" spans="1:7" ht="10.5" customHeight="1" x14ac:dyDescent="0.2">
      <c r="A56" s="253"/>
      <c r="B56" s="253"/>
      <c r="C56" s="253"/>
      <c r="D56" s="253"/>
      <c r="F56" s="247"/>
      <c r="G56" s="247"/>
    </row>
    <row r="57" spans="1:7" ht="10.5" customHeight="1" x14ac:dyDescent="0.2">
      <c r="A57" s="253"/>
      <c r="B57" s="253"/>
      <c r="C57" s="253"/>
      <c r="D57" s="253"/>
      <c r="F57" s="164"/>
      <c r="G57" s="164"/>
    </row>
    <row r="58" spans="1:7" ht="10.5" customHeight="1" x14ac:dyDescent="0.2">
      <c r="A58" s="253"/>
      <c r="B58" s="253"/>
      <c r="C58" s="253"/>
      <c r="D58" s="253"/>
      <c r="F58" s="232" t="s">
        <v>390</v>
      </c>
      <c r="G58" s="232"/>
    </row>
    <row r="59" spans="1:7" ht="10.5" customHeight="1" x14ac:dyDescent="0.2">
      <c r="A59" s="253"/>
      <c r="B59" s="253"/>
      <c r="C59" s="253"/>
      <c r="D59" s="253"/>
      <c r="F59" s="232"/>
      <c r="G59" s="232"/>
    </row>
    <row r="60" spans="1:7" ht="10.5" customHeight="1" x14ac:dyDescent="0.2">
      <c r="A60" s="253"/>
      <c r="B60" s="253"/>
      <c r="C60" s="253"/>
      <c r="D60" s="253"/>
      <c r="F60" s="232"/>
      <c r="G60" s="232"/>
    </row>
    <row r="61" spans="1:7" ht="10.5" customHeight="1" x14ac:dyDescent="0.2">
      <c r="A61" s="255" t="s">
        <v>359</v>
      </c>
      <c r="B61" s="255"/>
      <c r="C61" s="255"/>
      <c r="D61" s="255"/>
      <c r="F61" s="232"/>
      <c r="G61" s="232"/>
    </row>
    <row r="62" spans="1:7" ht="10.5" customHeight="1" x14ac:dyDescent="0.2">
      <c r="A62" s="237" t="s">
        <v>360</v>
      </c>
      <c r="B62" s="237"/>
      <c r="C62" s="237"/>
      <c r="D62" s="237"/>
      <c r="F62" s="232"/>
      <c r="G62" s="232"/>
    </row>
    <row r="63" spans="1:7" ht="10.5" customHeight="1" x14ac:dyDescent="0.2">
      <c r="A63" s="237"/>
      <c r="B63" s="237"/>
      <c r="C63" s="237"/>
      <c r="D63" s="237"/>
      <c r="F63" s="232"/>
      <c r="G63" s="232"/>
    </row>
    <row r="64" spans="1:7" ht="10.5" customHeight="1" x14ac:dyDescent="0.2">
      <c r="A64" s="237"/>
      <c r="B64" s="237"/>
      <c r="C64" s="237"/>
      <c r="D64" s="237"/>
      <c r="F64" s="232"/>
      <c r="G64" s="232"/>
    </row>
    <row r="65" spans="1:7" ht="10.5" customHeight="1" x14ac:dyDescent="0.2">
      <c r="A65" s="237"/>
      <c r="B65" s="237"/>
      <c r="C65" s="237"/>
      <c r="D65" s="237"/>
      <c r="F65" s="232"/>
      <c r="G65" s="232"/>
    </row>
    <row r="66" spans="1:7" ht="10.5" customHeight="1" x14ac:dyDescent="0.2">
      <c r="A66" s="237"/>
      <c r="B66" s="237"/>
      <c r="C66" s="237"/>
      <c r="D66" s="237"/>
      <c r="F66" s="232"/>
      <c r="G66" s="232"/>
    </row>
    <row r="67" spans="1:7" ht="10.5" customHeight="1" x14ac:dyDescent="0.2">
      <c r="A67" s="237"/>
      <c r="B67" s="237"/>
      <c r="C67" s="237"/>
      <c r="D67" s="237"/>
      <c r="F67" s="232"/>
      <c r="G67" s="232"/>
    </row>
    <row r="68" spans="1:7" ht="10.5" customHeight="1" x14ac:dyDescent="0.2">
      <c r="A68" s="232" t="s">
        <v>361</v>
      </c>
      <c r="B68" s="232"/>
      <c r="C68" s="232"/>
      <c r="D68" s="232"/>
      <c r="F68" s="232"/>
      <c r="G68" s="232"/>
    </row>
    <row r="69" spans="1:7" ht="10.5" customHeight="1" x14ac:dyDescent="0.2">
      <c r="A69" s="232"/>
      <c r="B69" s="232"/>
      <c r="C69" s="232"/>
      <c r="D69" s="232"/>
      <c r="F69" s="232"/>
      <c r="G69" s="232"/>
    </row>
    <row r="70" spans="1:7" ht="10.5" customHeight="1" x14ac:dyDescent="0.2">
      <c r="A70" s="232"/>
      <c r="B70" s="232"/>
      <c r="C70" s="232"/>
      <c r="D70" s="232"/>
      <c r="F70" s="164"/>
      <c r="G70" s="164"/>
    </row>
    <row r="71" spans="1:7" ht="10.5" customHeight="1" x14ac:dyDescent="0.2">
      <c r="A71" s="232"/>
      <c r="B71" s="232"/>
      <c r="C71" s="232"/>
      <c r="D71" s="232"/>
      <c r="F71" s="162" t="s">
        <v>396</v>
      </c>
      <c r="G71" s="162" t="s">
        <v>397</v>
      </c>
    </row>
    <row r="72" spans="1:7" ht="10.5" customHeight="1" x14ac:dyDescent="0.2">
      <c r="A72" s="256" t="s">
        <v>362</v>
      </c>
      <c r="B72" s="256"/>
      <c r="C72" s="256"/>
      <c r="D72" s="256"/>
      <c r="F72" s="162"/>
      <c r="G72" s="162"/>
    </row>
    <row r="73" spans="1:7" ht="10.5" customHeight="1" x14ac:dyDescent="0.2">
      <c r="A73" s="238" t="s">
        <v>383</v>
      </c>
      <c r="B73" s="238"/>
      <c r="C73" s="238"/>
      <c r="D73" s="238"/>
      <c r="F73" s="252" t="s">
        <v>394</v>
      </c>
      <c r="G73" s="252"/>
    </row>
    <row r="74" spans="1:7" ht="10.5" customHeight="1" x14ac:dyDescent="0.2">
      <c r="A74" s="238"/>
      <c r="B74" s="238"/>
      <c r="C74" s="238"/>
      <c r="D74" s="238"/>
      <c r="F74" s="252"/>
      <c r="G74" s="252"/>
    </row>
    <row r="75" spans="1:7" ht="10.5" customHeight="1" x14ac:dyDescent="0.2">
      <c r="A75" s="238"/>
      <c r="B75" s="238"/>
      <c r="C75" s="238"/>
      <c r="D75" s="238"/>
      <c r="F75" s="162"/>
      <c r="G75" s="162"/>
    </row>
    <row r="76" spans="1:7" ht="10.5" customHeight="1" x14ac:dyDescent="0.2">
      <c r="A76" s="238"/>
      <c r="B76" s="238"/>
      <c r="C76" s="238"/>
      <c r="D76" s="238"/>
      <c r="F76" s="164" t="s">
        <v>395</v>
      </c>
      <c r="G76" s="162"/>
    </row>
    <row r="77" spans="1:7" ht="10.5" customHeight="1" x14ac:dyDescent="0.2">
      <c r="A77" s="238"/>
      <c r="B77" s="238"/>
      <c r="C77" s="238"/>
      <c r="D77" s="238"/>
      <c r="F77" s="247"/>
      <c r="G77" s="247"/>
    </row>
    <row r="78" spans="1:7" ht="10.5" customHeight="1" x14ac:dyDescent="0.2">
      <c r="A78" s="253" t="s">
        <v>363</v>
      </c>
      <c r="B78" s="253"/>
      <c r="C78" s="253"/>
      <c r="D78" s="253"/>
      <c r="F78" s="247"/>
      <c r="G78" s="247"/>
    </row>
    <row r="79" spans="1:7" ht="10.5" customHeight="1" x14ac:dyDescent="0.2">
      <c r="A79" s="254" t="s">
        <v>364</v>
      </c>
      <c r="B79" s="254"/>
      <c r="C79" s="254"/>
      <c r="D79" s="254"/>
      <c r="F79" s="247"/>
      <c r="G79" s="247"/>
    </row>
    <row r="80" spans="1:7" ht="10.5" customHeight="1" x14ac:dyDescent="0.2">
      <c r="A80" s="253" t="s">
        <v>365</v>
      </c>
      <c r="B80" s="253"/>
      <c r="C80" s="253"/>
      <c r="D80" s="253"/>
      <c r="F80" s="247"/>
      <c r="G80" s="247"/>
    </row>
    <row r="81" spans="1:7" ht="10.5" customHeight="1" x14ac:dyDescent="0.2">
      <c r="A81" s="253"/>
      <c r="B81" s="253"/>
      <c r="C81" s="253"/>
      <c r="D81" s="253"/>
      <c r="F81" s="247"/>
      <c r="G81" s="247"/>
    </row>
    <row r="82" spans="1:7" ht="10.5" customHeight="1" x14ac:dyDescent="0.2">
      <c r="A82" s="253"/>
      <c r="B82" s="253"/>
      <c r="C82" s="253"/>
      <c r="D82" s="253"/>
      <c r="F82" s="247"/>
      <c r="G82" s="247"/>
    </row>
    <row r="83" spans="1:7" ht="10.5" customHeight="1" x14ac:dyDescent="0.2">
      <c r="A83" s="253"/>
      <c r="B83" s="253"/>
      <c r="C83" s="253"/>
      <c r="D83" s="253"/>
      <c r="F83" s="247"/>
      <c r="G83" s="247"/>
    </row>
  </sheetData>
  <mergeCells count="45">
    <mergeCell ref="F2:G4"/>
    <mergeCell ref="F6:G6"/>
    <mergeCell ref="A28:D29"/>
    <mergeCell ref="A54:D54"/>
    <mergeCell ref="A55:D60"/>
    <mergeCell ref="A9:D12"/>
    <mergeCell ref="A43:D43"/>
    <mergeCell ref="A44:D44"/>
    <mergeCell ref="A2:D2"/>
    <mergeCell ref="A26:D27"/>
    <mergeCell ref="A30:D30"/>
    <mergeCell ref="A31:D34"/>
    <mergeCell ref="A35:D38"/>
    <mergeCell ref="A3:D4"/>
    <mergeCell ref="A5:D7"/>
    <mergeCell ref="A8:D8"/>
    <mergeCell ref="A13:D22"/>
    <mergeCell ref="A23:D25"/>
    <mergeCell ref="A39:D40"/>
    <mergeCell ref="A41:D42"/>
    <mergeCell ref="A46:D46"/>
    <mergeCell ref="A45:D45"/>
    <mergeCell ref="A47:D47"/>
    <mergeCell ref="A48:D48"/>
    <mergeCell ref="A78:D78"/>
    <mergeCell ref="A79:D79"/>
    <mergeCell ref="A80:D83"/>
    <mergeCell ref="A61:D61"/>
    <mergeCell ref="A62:D67"/>
    <mergeCell ref="A68:D71"/>
    <mergeCell ref="A72:D72"/>
    <mergeCell ref="A73:D77"/>
    <mergeCell ref="A50:D53"/>
    <mergeCell ref="A49:D49"/>
    <mergeCell ref="F77:G83"/>
    <mergeCell ref="F9:G9"/>
    <mergeCell ref="F10:G10"/>
    <mergeCell ref="F11:G11"/>
    <mergeCell ref="F12:G12"/>
    <mergeCell ref="F14:G14"/>
    <mergeCell ref="F33:G40"/>
    <mergeCell ref="F43:F44"/>
    <mergeCell ref="F47:G56"/>
    <mergeCell ref="F58:G69"/>
    <mergeCell ref="F73:G74"/>
  </mergeCells>
  <pageMargins left="0" right="0" top="0" bottom="0"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45720</xdr:colOff>
                    <xdr:row>69</xdr:row>
                    <xdr:rowOff>121920</xdr:rowOff>
                  </from>
                  <to>
                    <xdr:col>5</xdr:col>
                    <xdr:colOff>121920</xdr:colOff>
                    <xdr:row>71</xdr:row>
                    <xdr:rowOff>15240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1706880</xdr:colOff>
                    <xdr:row>69</xdr:row>
                    <xdr:rowOff>121920</xdr:rowOff>
                  </from>
                  <to>
                    <xdr:col>6</xdr:col>
                    <xdr:colOff>114300</xdr:colOff>
                    <xdr:row>71</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PARTNER</vt:lpstr>
      <vt:lpstr>ANAGRAFICA</vt:lpstr>
      <vt:lpstr>PACK</vt:lpstr>
      <vt:lpstr>SERVIZI</vt:lpstr>
      <vt:lpstr>1</vt:lpstr>
      <vt:lpstr>2</vt:lpstr>
      <vt:lpstr>PACK!Area_stampa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Priolo</dc:creator>
  <cp:lastModifiedBy>Claudia Battaglia</cp:lastModifiedBy>
  <cp:lastPrinted>2021-08-05T12:33:56Z</cp:lastPrinted>
  <dcterms:created xsi:type="dcterms:W3CDTF">2015-03-20T08:17:55Z</dcterms:created>
  <dcterms:modified xsi:type="dcterms:W3CDTF">2021-10-29T17:06:35Z</dcterms:modified>
</cp:coreProperties>
</file>